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7050" activeTab="5"/>
  </bookViews>
  <sheets>
    <sheet name="Family" sheetId="1" r:id="rId1"/>
    <sheet name="Enforcement" sheetId="2" r:id="rId2"/>
    <sheet name="Building" sheetId="3" r:id="rId3"/>
    <sheet name="Health" sheetId="4" r:id="rId4"/>
    <sheet name="Environment" sheetId="5" r:id="rId5"/>
    <sheet name="Social" sheetId="6" r:id="rId6"/>
  </sheets>
  <definedNames>
    <definedName name="_xlnm.Print_Area" localSheetId="2">'Building'!$A$1:$M$37</definedName>
    <definedName name="_xlnm.Print_Area" localSheetId="1">'Enforcement'!$A$1:$P$38</definedName>
    <definedName name="_xlnm.Print_Area" localSheetId="4">'Environment'!$A$1:$Q$37</definedName>
    <definedName name="_xlnm.Print_Area" localSheetId="5">'Social'!$A$1:$L$37</definedName>
  </definedNames>
  <calcPr fullCalcOnLoad="1"/>
</workbook>
</file>

<file path=xl/sharedStrings.xml><?xml version="1.0" encoding="utf-8"?>
<sst xmlns="http://schemas.openxmlformats.org/spreadsheetml/2006/main" count="312" uniqueCount="118">
  <si>
    <t>FAMILY</t>
  </si>
  <si>
    <t xml:space="preserve">Grouper </t>
  </si>
  <si>
    <t xml:space="preserve">Latchkey </t>
  </si>
  <si>
    <t>Drugs</t>
  </si>
  <si>
    <t>Group</t>
  </si>
  <si>
    <t>Total All</t>
  </si>
  <si>
    <t>Total / 4</t>
  </si>
  <si>
    <t>Total</t>
  </si>
  <si>
    <t>Hierarchy</t>
  </si>
  <si>
    <t>Law</t>
  </si>
  <si>
    <t>Environment</t>
  </si>
  <si>
    <t>Homes</t>
  </si>
  <si>
    <t>4 for Nbhd</t>
  </si>
  <si>
    <t>Respondents</t>
  </si>
  <si>
    <t>% of entries</t>
  </si>
  <si>
    <t>Arbor Hill</t>
  </si>
  <si>
    <t>Beverwyck</t>
  </si>
  <si>
    <t>Buckingham/Crestwood</t>
  </si>
  <si>
    <t>Campus</t>
  </si>
  <si>
    <t>Center Square</t>
  </si>
  <si>
    <t xml:space="preserve">Delaware </t>
  </si>
  <si>
    <t>Dunes</t>
  </si>
  <si>
    <t>Helderberg</t>
  </si>
  <si>
    <t>Hudson Park</t>
  </si>
  <si>
    <t>Krank Park</t>
  </si>
  <si>
    <t>Lincoln Park</t>
  </si>
  <si>
    <t>Manning Blvd.</t>
  </si>
  <si>
    <t>Mansion</t>
  </si>
  <si>
    <t>Melrose</t>
  </si>
  <si>
    <t>New Albany</t>
  </si>
  <si>
    <t>New Scotland/Whitehall</t>
  </si>
  <si>
    <t>Normanskill</t>
  </si>
  <si>
    <t>North Albany/Shaker Park</t>
  </si>
  <si>
    <t>Park South</t>
  </si>
  <si>
    <t>Pastures</t>
  </si>
  <si>
    <t>Pine Hills</t>
  </si>
  <si>
    <t>Point of Woods</t>
  </si>
  <si>
    <t>Second Ave.</t>
  </si>
  <si>
    <t>Sheridan Hollow</t>
  </si>
  <si>
    <t>South End</t>
  </si>
  <si>
    <t>Upper Washington Ave.</t>
  </si>
  <si>
    <t>Washington Park</t>
  </si>
  <si>
    <t>West Hill</t>
  </si>
  <si>
    <t>Westland Hills</t>
  </si>
  <si>
    <t>Sub-Total</t>
  </si>
  <si>
    <t>Misc/Unknown</t>
  </si>
  <si>
    <t>ENFORCEMENT</t>
  </si>
  <si>
    <t>Bld. Code</t>
  </si>
  <si>
    <t>Compliance</t>
  </si>
  <si>
    <t>Judicial Process</t>
  </si>
  <si>
    <t xml:space="preserve">Master </t>
  </si>
  <si>
    <t xml:space="preserve">Financial </t>
  </si>
  <si>
    <t>Occupancy</t>
  </si>
  <si>
    <t>Parking</t>
  </si>
  <si>
    <t xml:space="preserve">Police </t>
  </si>
  <si>
    <t>Resolution</t>
  </si>
  <si>
    <t>Tally</t>
  </si>
  <si>
    <t>Total / 10</t>
  </si>
  <si>
    <t>Adequacy</t>
  </si>
  <si>
    <t>Manual</t>
  </si>
  <si>
    <t>Incentives</t>
  </si>
  <si>
    <t>for Violators</t>
  </si>
  <si>
    <t>Plan</t>
  </si>
  <si>
    <t>Penalties</t>
  </si>
  <si>
    <t>Violations</t>
  </si>
  <si>
    <t>Rules</t>
  </si>
  <si>
    <t>Response</t>
  </si>
  <si>
    <t>Process</t>
  </si>
  <si>
    <t>BUILDING</t>
  </si>
  <si>
    <t>Abandoned</t>
  </si>
  <si>
    <t>Boarded-up</t>
  </si>
  <si>
    <t xml:space="preserve"> Bus. Prop.</t>
  </si>
  <si>
    <t>Rental Prop.</t>
  </si>
  <si>
    <t>Lawn</t>
  </si>
  <si>
    <t>Non-complnt</t>
  </si>
  <si>
    <t>Unlocked</t>
  </si>
  <si>
    <t>Total / 7</t>
  </si>
  <si>
    <t>Buildings</t>
  </si>
  <si>
    <t>Maint.</t>
  </si>
  <si>
    <t xml:space="preserve">Entrance </t>
  </si>
  <si>
    <t>HEALTH</t>
  </si>
  <si>
    <t>Garbage</t>
  </si>
  <si>
    <t xml:space="preserve">Animal </t>
  </si>
  <si>
    <t>Dogs</t>
  </si>
  <si>
    <t>Sidewalk</t>
  </si>
  <si>
    <t xml:space="preserve">Sidewalk </t>
  </si>
  <si>
    <t>Total / 6</t>
  </si>
  <si>
    <t>Feces</t>
  </si>
  <si>
    <t>Repair</t>
  </si>
  <si>
    <t>Shoveling</t>
  </si>
  <si>
    <t>ENVIRONMENT</t>
  </si>
  <si>
    <t>After-Hours</t>
  </si>
  <si>
    <t>Garage</t>
  </si>
  <si>
    <t xml:space="preserve">City </t>
  </si>
  <si>
    <t>Graffiti</t>
  </si>
  <si>
    <t>Illegal Home</t>
  </si>
  <si>
    <t xml:space="preserve">Improper </t>
  </si>
  <si>
    <t>Lack of</t>
  </si>
  <si>
    <t>Noise</t>
  </si>
  <si>
    <t>Street</t>
  </si>
  <si>
    <t>Total / 11</t>
  </si>
  <si>
    <t>Cars</t>
  </si>
  <si>
    <t>Shop. Carts</t>
  </si>
  <si>
    <t>Bars</t>
  </si>
  <si>
    <t>Sales</t>
  </si>
  <si>
    <t>Cleanliness</t>
  </si>
  <si>
    <t>Business</t>
  </si>
  <si>
    <t>Lighting</t>
  </si>
  <si>
    <t>Trees</t>
  </si>
  <si>
    <t>Sub-total</t>
  </si>
  <si>
    <t>SOCIAL</t>
  </si>
  <si>
    <t>Education</t>
  </si>
  <si>
    <t>Loitering</t>
  </si>
  <si>
    <t>NIMBY</t>
  </si>
  <si>
    <t>Panhandlers</t>
  </si>
  <si>
    <t>Walking Police</t>
  </si>
  <si>
    <t>Total / 5</t>
  </si>
  <si>
    <t>Patrols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</si>
</sst>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60" zoomScaleNormal="75" workbookViewId="0" topLeftCell="A1">
      <selection activeCell="J27" sqref="J27"/>
    </sheetView>
  </sheetViews>
  <sheetFormatPr defaultColWidth="9.140625" defaultRowHeight="12.75"/>
  <cols>
    <col min="1" max="1" width="22.00390625" style="0" customWidth="1"/>
    <col min="2" max="2" width="11.140625" style="1" customWidth="1"/>
    <col min="3" max="3" width="10.7109375" style="1" customWidth="1"/>
    <col min="4" max="5" width="9.140625" style="1" customWidth="1"/>
    <col min="9" max="9" width="10.28125" style="1" customWidth="1"/>
    <col min="10" max="10" width="9.140625" style="2" customWidth="1"/>
  </cols>
  <sheetData>
    <row r="1" spans="1:10" ht="11.25" customHeight="1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t="s">
        <v>5</v>
      </c>
      <c r="H1" t="s">
        <v>6</v>
      </c>
      <c r="I1" s="1" t="s">
        <v>7</v>
      </c>
      <c r="J1" s="2" t="s">
        <v>8</v>
      </c>
    </row>
    <row r="2" spans="2:10" ht="11.25" customHeight="1">
      <c r="B2" s="1" t="s">
        <v>9</v>
      </c>
      <c r="C2" s="1" t="s">
        <v>10</v>
      </c>
      <c r="E2" s="1" t="s">
        <v>11</v>
      </c>
      <c r="G2" t="s">
        <v>12</v>
      </c>
      <c r="I2" s="1" t="s">
        <v>13</v>
      </c>
      <c r="J2" s="2" t="s">
        <v>14</v>
      </c>
    </row>
    <row r="3" ht="11.25" customHeight="1"/>
    <row r="4" spans="1:10" ht="12.75">
      <c r="A4" t="s">
        <v>15</v>
      </c>
      <c r="B4" s="1">
        <v>1</v>
      </c>
      <c r="C4" s="1">
        <v>4</v>
      </c>
      <c r="D4" s="1">
        <v>9</v>
      </c>
      <c r="E4" s="1">
        <v>0</v>
      </c>
      <c r="G4">
        <f aca="true" t="shared" si="0" ref="G4:G32">SUM(B4:F4)</f>
        <v>14</v>
      </c>
      <c r="H4">
        <f>G4/4</f>
        <v>3.5</v>
      </c>
      <c r="I4" s="1">
        <v>14</v>
      </c>
      <c r="J4" s="2">
        <f>H4/I4</f>
        <v>0.25</v>
      </c>
    </row>
    <row r="5" spans="1:10" ht="12.75">
      <c r="A5" t="s">
        <v>16</v>
      </c>
      <c r="B5" s="1">
        <v>5</v>
      </c>
      <c r="C5" s="1">
        <v>5</v>
      </c>
      <c r="D5" s="1">
        <v>6</v>
      </c>
      <c r="E5" s="1">
        <v>3</v>
      </c>
      <c r="G5">
        <f t="shared" si="0"/>
        <v>19</v>
      </c>
      <c r="H5">
        <f aca="true" t="shared" si="1" ref="H5:H32">G5/4</f>
        <v>4.75</v>
      </c>
      <c r="I5" s="1">
        <v>21</v>
      </c>
      <c r="J5" s="2">
        <f aca="true" t="shared" si="2" ref="J5:J32">H5/I5</f>
        <v>0.2261904761904762</v>
      </c>
    </row>
    <row r="6" spans="1:10" ht="12.75">
      <c r="A6" t="s">
        <v>17</v>
      </c>
      <c r="B6" s="1">
        <v>3</v>
      </c>
      <c r="C6" s="1">
        <v>4</v>
      </c>
      <c r="D6" s="1">
        <v>10</v>
      </c>
      <c r="E6" s="1">
        <v>0</v>
      </c>
      <c r="G6">
        <f t="shared" si="0"/>
        <v>17</v>
      </c>
      <c r="H6">
        <f t="shared" si="1"/>
        <v>4.25</v>
      </c>
      <c r="I6" s="1">
        <v>42</v>
      </c>
      <c r="J6" s="2">
        <f t="shared" si="2"/>
        <v>0.10119047619047619</v>
      </c>
    </row>
    <row r="7" spans="1:10" ht="12.75">
      <c r="A7" t="s">
        <v>18</v>
      </c>
      <c r="B7" s="1">
        <v>0</v>
      </c>
      <c r="C7" s="1">
        <v>0</v>
      </c>
      <c r="D7" s="1">
        <v>0</v>
      </c>
      <c r="E7" s="1">
        <v>1</v>
      </c>
      <c r="G7">
        <f t="shared" si="0"/>
        <v>1</v>
      </c>
      <c r="H7">
        <f t="shared" si="1"/>
        <v>0.25</v>
      </c>
      <c r="I7" s="1">
        <v>5</v>
      </c>
      <c r="J7" s="2">
        <f t="shared" si="2"/>
        <v>0.05</v>
      </c>
    </row>
    <row r="8" spans="1:10" ht="12.75">
      <c r="A8" t="s">
        <v>19</v>
      </c>
      <c r="B8" s="1">
        <v>7</v>
      </c>
      <c r="C8" s="1">
        <v>2</v>
      </c>
      <c r="D8" s="1">
        <v>9</v>
      </c>
      <c r="E8" s="1">
        <v>0</v>
      </c>
      <c r="G8">
        <f t="shared" si="0"/>
        <v>18</v>
      </c>
      <c r="H8">
        <f t="shared" si="1"/>
        <v>4.5</v>
      </c>
      <c r="I8" s="1">
        <v>32</v>
      </c>
      <c r="J8" s="2">
        <f t="shared" si="2"/>
        <v>0.140625</v>
      </c>
    </row>
    <row r="9" spans="1:10" ht="12.75">
      <c r="A9" t="s">
        <v>20</v>
      </c>
      <c r="B9" s="1">
        <v>4</v>
      </c>
      <c r="C9" s="1">
        <v>20</v>
      </c>
      <c r="D9" s="1">
        <v>27</v>
      </c>
      <c r="E9" s="1">
        <v>2</v>
      </c>
      <c r="G9">
        <f t="shared" si="0"/>
        <v>53</v>
      </c>
      <c r="H9">
        <f t="shared" si="1"/>
        <v>13.25</v>
      </c>
      <c r="I9" s="1">
        <v>84</v>
      </c>
      <c r="J9" s="2">
        <f t="shared" si="2"/>
        <v>0.15773809523809523</v>
      </c>
    </row>
    <row r="10" spans="1:10" ht="12.75">
      <c r="A10" t="s">
        <v>21</v>
      </c>
      <c r="B10" s="1">
        <v>0</v>
      </c>
      <c r="C10" s="1">
        <v>0</v>
      </c>
      <c r="D10" s="1">
        <v>0</v>
      </c>
      <c r="E10" s="1">
        <v>0</v>
      </c>
      <c r="G10">
        <f t="shared" si="0"/>
        <v>0</v>
      </c>
      <c r="H10">
        <f t="shared" si="1"/>
        <v>0</v>
      </c>
      <c r="I10" s="1">
        <v>1</v>
      </c>
      <c r="J10" s="2">
        <f t="shared" si="2"/>
        <v>0</v>
      </c>
    </row>
    <row r="11" spans="1:10" ht="12.75">
      <c r="A11" t="s">
        <v>22</v>
      </c>
      <c r="B11" s="1">
        <v>4</v>
      </c>
      <c r="C11" s="1">
        <v>10</v>
      </c>
      <c r="D11" s="1">
        <v>9</v>
      </c>
      <c r="E11" s="1">
        <v>6</v>
      </c>
      <c r="G11">
        <f t="shared" si="0"/>
        <v>29</v>
      </c>
      <c r="H11">
        <f t="shared" si="1"/>
        <v>7.25</v>
      </c>
      <c r="I11" s="1">
        <v>51</v>
      </c>
      <c r="J11" s="2">
        <f t="shared" si="2"/>
        <v>0.14215686274509803</v>
      </c>
    </row>
    <row r="12" spans="1:10" ht="12.75">
      <c r="A12" t="s">
        <v>23</v>
      </c>
      <c r="B12" s="1">
        <v>0</v>
      </c>
      <c r="C12" s="1">
        <v>1</v>
      </c>
      <c r="D12" s="1">
        <v>8</v>
      </c>
      <c r="E12" s="1">
        <v>0</v>
      </c>
      <c r="G12">
        <f t="shared" si="0"/>
        <v>9</v>
      </c>
      <c r="H12">
        <f t="shared" si="1"/>
        <v>2.25</v>
      </c>
      <c r="I12" s="1">
        <v>22</v>
      </c>
      <c r="J12" s="2">
        <f t="shared" si="2"/>
        <v>0.10227272727272728</v>
      </c>
    </row>
    <row r="13" spans="1:10" ht="12.75">
      <c r="A13" t="s">
        <v>24</v>
      </c>
      <c r="B13" s="1">
        <v>1</v>
      </c>
      <c r="C13" s="1">
        <v>0</v>
      </c>
      <c r="D13" s="1">
        <v>4</v>
      </c>
      <c r="E13" s="1">
        <v>0</v>
      </c>
      <c r="G13">
        <f t="shared" si="0"/>
        <v>5</v>
      </c>
      <c r="H13">
        <f t="shared" si="1"/>
        <v>1.25</v>
      </c>
      <c r="I13" s="1">
        <v>6</v>
      </c>
      <c r="J13" s="2">
        <f t="shared" si="2"/>
        <v>0.20833333333333334</v>
      </c>
    </row>
    <row r="14" spans="1:10" ht="12.75">
      <c r="A14" t="s">
        <v>25</v>
      </c>
      <c r="B14" s="1">
        <v>0</v>
      </c>
      <c r="C14" s="1">
        <v>1</v>
      </c>
      <c r="D14" s="1">
        <v>2</v>
      </c>
      <c r="E14" s="1">
        <v>0</v>
      </c>
      <c r="G14">
        <f t="shared" si="0"/>
        <v>3</v>
      </c>
      <c r="H14">
        <f t="shared" si="1"/>
        <v>0.75</v>
      </c>
      <c r="I14" s="1">
        <v>3</v>
      </c>
      <c r="J14" s="2">
        <f t="shared" si="2"/>
        <v>0.25</v>
      </c>
    </row>
    <row r="15" spans="1:10" ht="12.75">
      <c r="A15" t="s">
        <v>26</v>
      </c>
      <c r="B15" s="1">
        <v>0</v>
      </c>
      <c r="C15" s="1">
        <v>1</v>
      </c>
      <c r="D15" s="1">
        <v>4</v>
      </c>
      <c r="E15" s="1">
        <v>1</v>
      </c>
      <c r="G15">
        <f t="shared" si="0"/>
        <v>6</v>
      </c>
      <c r="H15">
        <f t="shared" si="1"/>
        <v>1.5</v>
      </c>
      <c r="I15" s="1">
        <v>7</v>
      </c>
      <c r="J15" s="2">
        <f t="shared" si="2"/>
        <v>0.21428571428571427</v>
      </c>
    </row>
    <row r="16" spans="1:10" ht="12.75">
      <c r="A16" t="s">
        <v>27</v>
      </c>
      <c r="B16" s="1">
        <v>0</v>
      </c>
      <c r="C16" s="1">
        <v>0</v>
      </c>
      <c r="D16" s="1">
        <v>15</v>
      </c>
      <c r="E16" s="1">
        <v>1</v>
      </c>
      <c r="G16">
        <f t="shared" si="0"/>
        <v>16</v>
      </c>
      <c r="H16">
        <f t="shared" si="1"/>
        <v>4</v>
      </c>
      <c r="I16" s="1">
        <v>19</v>
      </c>
      <c r="J16" s="2">
        <f t="shared" si="2"/>
        <v>0.21052631578947367</v>
      </c>
    </row>
    <row r="17" spans="1:10" ht="12.75">
      <c r="A17" t="s">
        <v>28</v>
      </c>
      <c r="B17" s="1">
        <v>4</v>
      </c>
      <c r="C17" s="1">
        <v>2</v>
      </c>
      <c r="D17" s="1">
        <v>6</v>
      </c>
      <c r="E17" s="1">
        <v>0</v>
      </c>
      <c r="G17">
        <f t="shared" si="0"/>
        <v>12</v>
      </c>
      <c r="H17">
        <f t="shared" si="1"/>
        <v>3</v>
      </c>
      <c r="I17" s="1">
        <v>27</v>
      </c>
      <c r="J17" s="2">
        <f t="shared" si="2"/>
        <v>0.1111111111111111</v>
      </c>
    </row>
    <row r="18" spans="1:10" ht="12.75">
      <c r="A18" t="s">
        <v>29</v>
      </c>
      <c r="B18" s="1">
        <v>6</v>
      </c>
      <c r="C18" s="1">
        <v>7</v>
      </c>
      <c r="D18" s="1">
        <v>7</v>
      </c>
      <c r="E18" s="1">
        <v>1</v>
      </c>
      <c r="G18">
        <f t="shared" si="0"/>
        <v>21</v>
      </c>
      <c r="H18">
        <f t="shared" si="1"/>
        <v>5.25</v>
      </c>
      <c r="I18" s="1">
        <v>23</v>
      </c>
      <c r="J18" s="2">
        <f t="shared" si="2"/>
        <v>0.22826086956521738</v>
      </c>
    </row>
    <row r="19" spans="1:10" ht="12.75">
      <c r="A19" t="s">
        <v>30</v>
      </c>
      <c r="B19" s="1">
        <v>4</v>
      </c>
      <c r="C19" s="1">
        <v>5</v>
      </c>
      <c r="D19" s="1">
        <v>22</v>
      </c>
      <c r="E19" s="1">
        <v>4</v>
      </c>
      <c r="G19">
        <f t="shared" si="0"/>
        <v>35</v>
      </c>
      <c r="H19">
        <f t="shared" si="1"/>
        <v>8.75</v>
      </c>
      <c r="I19" s="1">
        <v>58</v>
      </c>
      <c r="J19" s="2">
        <f t="shared" si="2"/>
        <v>0.15086206896551724</v>
      </c>
    </row>
    <row r="20" spans="1:10" ht="12.75">
      <c r="A20" t="s">
        <v>31</v>
      </c>
      <c r="B20" s="1">
        <v>0</v>
      </c>
      <c r="C20" s="1">
        <v>0</v>
      </c>
      <c r="D20" s="1">
        <v>1</v>
      </c>
      <c r="E20" s="1">
        <v>0</v>
      </c>
      <c r="G20">
        <f t="shared" si="0"/>
        <v>1</v>
      </c>
      <c r="H20">
        <f t="shared" si="1"/>
        <v>0.25</v>
      </c>
      <c r="I20" s="1">
        <v>6</v>
      </c>
      <c r="J20" s="2">
        <f t="shared" si="2"/>
        <v>0.041666666666666664</v>
      </c>
    </row>
    <row r="21" spans="1:10" ht="12.75">
      <c r="A21" t="s">
        <v>32</v>
      </c>
      <c r="B21" s="1">
        <v>1</v>
      </c>
      <c r="C21" s="1">
        <v>4</v>
      </c>
      <c r="D21" s="1">
        <v>8</v>
      </c>
      <c r="E21" s="1">
        <v>2</v>
      </c>
      <c r="G21">
        <f t="shared" si="0"/>
        <v>15</v>
      </c>
      <c r="H21">
        <f t="shared" si="1"/>
        <v>3.75</v>
      </c>
      <c r="I21" s="1">
        <v>15</v>
      </c>
      <c r="J21" s="2">
        <f t="shared" si="2"/>
        <v>0.25</v>
      </c>
    </row>
    <row r="22" spans="1:10" ht="12.75">
      <c r="A22" t="s">
        <v>33</v>
      </c>
      <c r="B22" s="1">
        <v>1</v>
      </c>
      <c r="C22" s="1">
        <v>8</v>
      </c>
      <c r="D22" s="1">
        <v>27</v>
      </c>
      <c r="E22" s="1">
        <v>2</v>
      </c>
      <c r="G22">
        <f t="shared" si="0"/>
        <v>38</v>
      </c>
      <c r="H22">
        <f t="shared" si="1"/>
        <v>9.5</v>
      </c>
      <c r="I22" s="1">
        <v>33</v>
      </c>
      <c r="J22" s="2">
        <f t="shared" si="2"/>
        <v>0.2878787878787879</v>
      </c>
    </row>
    <row r="23" spans="1:10" ht="12.75">
      <c r="A23" t="s">
        <v>34</v>
      </c>
      <c r="B23" s="1">
        <v>0</v>
      </c>
      <c r="C23" s="1">
        <v>0</v>
      </c>
      <c r="D23" s="1">
        <v>0</v>
      </c>
      <c r="E23" s="1">
        <v>0</v>
      </c>
      <c r="G23">
        <f t="shared" si="0"/>
        <v>0</v>
      </c>
      <c r="H23">
        <f t="shared" si="1"/>
        <v>0</v>
      </c>
      <c r="I23" s="1">
        <v>1</v>
      </c>
      <c r="J23" s="2">
        <f t="shared" si="2"/>
        <v>0</v>
      </c>
    </row>
    <row r="24" spans="1:10" ht="12.75">
      <c r="A24" t="s">
        <v>35</v>
      </c>
      <c r="B24" s="1">
        <v>14</v>
      </c>
      <c r="C24" s="1">
        <v>12</v>
      </c>
      <c r="D24" s="1">
        <v>24</v>
      </c>
      <c r="E24" s="1">
        <v>15</v>
      </c>
      <c r="G24">
        <f t="shared" si="0"/>
        <v>65</v>
      </c>
      <c r="H24">
        <f t="shared" si="1"/>
        <v>16.25</v>
      </c>
      <c r="I24" s="1">
        <v>120</v>
      </c>
      <c r="J24" s="2">
        <f t="shared" si="2"/>
        <v>0.13541666666666666</v>
      </c>
    </row>
    <row r="25" spans="1:10" ht="12.75">
      <c r="A25" t="s">
        <v>36</v>
      </c>
      <c r="B25" s="1">
        <v>0</v>
      </c>
      <c r="C25" s="1">
        <v>1</v>
      </c>
      <c r="D25" s="1">
        <v>0</v>
      </c>
      <c r="E25" s="1">
        <v>0</v>
      </c>
      <c r="G25">
        <f t="shared" si="0"/>
        <v>1</v>
      </c>
      <c r="H25">
        <f t="shared" si="1"/>
        <v>0.25</v>
      </c>
      <c r="I25" s="1">
        <v>8</v>
      </c>
      <c r="J25" s="2">
        <f t="shared" si="2"/>
        <v>0.03125</v>
      </c>
    </row>
    <row r="26" spans="1:10" ht="12.75">
      <c r="A26" t="s">
        <v>37</v>
      </c>
      <c r="B26" s="1">
        <v>3</v>
      </c>
      <c r="C26" s="1">
        <v>10</v>
      </c>
      <c r="D26" s="1">
        <v>16</v>
      </c>
      <c r="E26" s="1">
        <v>2</v>
      </c>
      <c r="G26">
        <f t="shared" si="0"/>
        <v>31</v>
      </c>
      <c r="H26">
        <f t="shared" si="1"/>
        <v>7.75</v>
      </c>
      <c r="I26" s="1">
        <v>41</v>
      </c>
      <c r="J26" s="2">
        <f t="shared" si="2"/>
        <v>0.18902439024390244</v>
      </c>
    </row>
    <row r="27" spans="1:10" ht="12.75">
      <c r="A27" t="s">
        <v>38</v>
      </c>
      <c r="B27" s="1">
        <v>1</v>
      </c>
      <c r="C27" s="1">
        <v>5</v>
      </c>
      <c r="D27" s="1">
        <v>6</v>
      </c>
      <c r="E27" s="1">
        <v>1</v>
      </c>
      <c r="G27">
        <f t="shared" si="0"/>
        <v>13</v>
      </c>
      <c r="H27">
        <f t="shared" si="1"/>
        <v>3.25</v>
      </c>
      <c r="I27" s="1">
        <v>8</v>
      </c>
      <c r="J27" s="2">
        <f t="shared" si="2"/>
        <v>0.40625</v>
      </c>
    </row>
    <row r="28" spans="1:10" ht="12.75">
      <c r="A28" t="s">
        <v>39</v>
      </c>
      <c r="B28" s="1">
        <v>1</v>
      </c>
      <c r="C28" s="1">
        <v>1</v>
      </c>
      <c r="D28" s="1">
        <v>5</v>
      </c>
      <c r="E28" s="1">
        <v>1</v>
      </c>
      <c r="G28">
        <f t="shared" si="0"/>
        <v>8</v>
      </c>
      <c r="H28">
        <f t="shared" si="1"/>
        <v>2</v>
      </c>
      <c r="I28" s="1">
        <v>5</v>
      </c>
      <c r="J28" s="2">
        <f t="shared" si="2"/>
        <v>0.4</v>
      </c>
    </row>
    <row r="29" spans="1:10" ht="12.75">
      <c r="A29" t="s">
        <v>40</v>
      </c>
      <c r="B29" s="1">
        <v>4</v>
      </c>
      <c r="C29" s="1">
        <v>3</v>
      </c>
      <c r="D29" s="1">
        <v>4</v>
      </c>
      <c r="E29" s="1">
        <v>2</v>
      </c>
      <c r="G29">
        <f t="shared" si="0"/>
        <v>13</v>
      </c>
      <c r="H29">
        <f t="shared" si="1"/>
        <v>3.25</v>
      </c>
      <c r="I29" s="1">
        <v>41</v>
      </c>
      <c r="J29" s="2">
        <f t="shared" si="2"/>
        <v>0.07926829268292683</v>
      </c>
    </row>
    <row r="30" spans="1:10" ht="12.75">
      <c r="A30" t="s">
        <v>41</v>
      </c>
      <c r="B30" s="1">
        <v>2</v>
      </c>
      <c r="C30" s="1">
        <v>0</v>
      </c>
      <c r="D30" s="1">
        <v>12</v>
      </c>
      <c r="E30" s="1">
        <v>0</v>
      </c>
      <c r="G30">
        <f t="shared" si="0"/>
        <v>14</v>
      </c>
      <c r="H30">
        <f t="shared" si="1"/>
        <v>3.5</v>
      </c>
      <c r="I30" s="1">
        <v>18</v>
      </c>
      <c r="J30" s="2">
        <f t="shared" si="2"/>
        <v>0.19444444444444445</v>
      </c>
    </row>
    <row r="31" spans="1:10" ht="12.75">
      <c r="A31" t="s">
        <v>42</v>
      </c>
      <c r="B31" s="1">
        <v>0</v>
      </c>
      <c r="C31" s="1">
        <v>5</v>
      </c>
      <c r="D31" s="1">
        <v>12</v>
      </c>
      <c r="E31" s="1">
        <v>0</v>
      </c>
      <c r="G31">
        <f t="shared" si="0"/>
        <v>17</v>
      </c>
      <c r="H31">
        <f t="shared" si="1"/>
        <v>4.25</v>
      </c>
      <c r="I31" s="1">
        <v>18</v>
      </c>
      <c r="J31" s="2">
        <f t="shared" si="2"/>
        <v>0.2361111111111111</v>
      </c>
    </row>
    <row r="32" spans="1:10" ht="12.75">
      <c r="A32" t="s">
        <v>43</v>
      </c>
      <c r="B32" s="1">
        <v>0</v>
      </c>
      <c r="C32" s="1">
        <v>0</v>
      </c>
      <c r="D32" s="1">
        <v>4</v>
      </c>
      <c r="E32" s="1">
        <v>0</v>
      </c>
      <c r="G32">
        <f t="shared" si="0"/>
        <v>4</v>
      </c>
      <c r="H32">
        <f t="shared" si="1"/>
        <v>1</v>
      </c>
      <c r="I32" s="1">
        <v>8</v>
      </c>
      <c r="J32" s="2">
        <f t="shared" si="2"/>
        <v>0.125</v>
      </c>
    </row>
    <row r="34" spans="1:6" ht="12.75">
      <c r="A34" t="s">
        <v>44</v>
      </c>
      <c r="B34" s="1">
        <f>SUM(B4:B32)</f>
        <v>66</v>
      </c>
      <c r="C34" s="1">
        <f>SUM(C4:C32)</f>
        <v>111</v>
      </c>
      <c r="D34" s="1">
        <f>SUM(D4:D32)</f>
        <v>257</v>
      </c>
      <c r="E34" s="1">
        <f>SUM(E4:E32)</f>
        <v>44</v>
      </c>
      <c r="F34">
        <f>SUM(B34:E34)</f>
        <v>478</v>
      </c>
    </row>
    <row r="35" spans="1:6" ht="12.75">
      <c r="A35" t="s">
        <v>45</v>
      </c>
      <c r="B35" s="1">
        <v>40</v>
      </c>
      <c r="C35" s="1">
        <v>120</v>
      </c>
      <c r="D35" s="1">
        <v>223</v>
      </c>
      <c r="E35" s="1">
        <v>31</v>
      </c>
      <c r="F35">
        <f>SUM(B35:E35)</f>
        <v>414</v>
      </c>
    </row>
    <row r="36" ht="12.75">
      <c r="F36">
        <f>SUM(F34:F35)</f>
        <v>892</v>
      </c>
    </row>
    <row r="37" spans="1:6" ht="12.75">
      <c r="A37" t="s">
        <v>7</v>
      </c>
      <c r="B37" s="1">
        <f>SUM(B34:B35)</f>
        <v>106</v>
      </c>
      <c r="C37" s="1">
        <f>SUM(C34:C35)</f>
        <v>231</v>
      </c>
      <c r="D37" s="1">
        <f>SUM(D34:D35)</f>
        <v>480</v>
      </c>
      <c r="E37" s="1">
        <f>SUM(E34:E35)</f>
        <v>75</v>
      </c>
      <c r="F37">
        <f>SUM(B37:E37)</f>
        <v>892</v>
      </c>
    </row>
  </sheetData>
  <printOptions/>
  <pageMargins left="0.5" right="0.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60" zoomScaleNormal="75" workbookViewId="0" topLeftCell="C1">
      <selection activeCell="J27" sqref="J27"/>
    </sheetView>
  </sheetViews>
  <sheetFormatPr defaultColWidth="9.140625" defaultRowHeight="12.75"/>
  <cols>
    <col min="1" max="1" width="22.00390625" style="0" customWidth="1"/>
    <col min="2" max="3" width="9.140625" style="1" customWidth="1"/>
    <col min="4" max="4" width="10.28125" style="1" customWidth="1"/>
    <col min="5" max="5" width="14.140625" style="1" customWidth="1"/>
    <col min="6" max="7" width="9.140625" style="1" customWidth="1"/>
    <col min="8" max="8" width="10.28125" style="1" customWidth="1"/>
    <col min="9" max="9" width="8.421875" style="1" customWidth="1"/>
    <col min="10" max="11" width="9.140625" style="1" customWidth="1"/>
    <col min="15" max="15" width="10.28125" style="1" customWidth="1"/>
    <col min="16" max="16" width="9.140625" style="2" customWidth="1"/>
  </cols>
  <sheetData>
    <row r="1" spans="1:16" ht="12.75">
      <c r="A1" t="s">
        <v>46</v>
      </c>
      <c r="B1" s="1" t="s">
        <v>47</v>
      </c>
      <c r="C1" s="1" t="s">
        <v>47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52</v>
      </c>
      <c r="I1" s="1" t="s">
        <v>53</v>
      </c>
      <c r="J1" s="1" t="s">
        <v>54</v>
      </c>
      <c r="K1" s="1" t="s">
        <v>55</v>
      </c>
      <c r="M1" t="s">
        <v>56</v>
      </c>
      <c r="N1" t="s">
        <v>57</v>
      </c>
      <c r="O1" s="1" t="s">
        <v>7</v>
      </c>
      <c r="P1" s="2" t="s">
        <v>8</v>
      </c>
    </row>
    <row r="2" spans="2:16" ht="12.75">
      <c r="B2" s="1" t="s">
        <v>58</v>
      </c>
      <c r="C2" s="1" t="s">
        <v>59</v>
      </c>
      <c r="D2" s="1" t="s">
        <v>60</v>
      </c>
      <c r="E2" s="1" t="s">
        <v>61</v>
      </c>
      <c r="F2" s="1" t="s">
        <v>62</v>
      </c>
      <c r="G2" s="1" t="s">
        <v>63</v>
      </c>
      <c r="H2" s="1" t="s">
        <v>64</v>
      </c>
      <c r="I2" s="1" t="s">
        <v>65</v>
      </c>
      <c r="J2" s="1" t="s">
        <v>66</v>
      </c>
      <c r="K2" s="1" t="s">
        <v>67</v>
      </c>
      <c r="O2" s="1" t="s">
        <v>13</v>
      </c>
      <c r="P2" s="2" t="s">
        <v>14</v>
      </c>
    </row>
    <row r="4" spans="1:16" ht="12.75">
      <c r="A4" t="s">
        <v>15</v>
      </c>
      <c r="B4" s="1">
        <v>1</v>
      </c>
      <c r="C4" s="1">
        <v>0</v>
      </c>
      <c r="D4" s="1">
        <v>0</v>
      </c>
      <c r="E4" s="1">
        <v>2</v>
      </c>
      <c r="F4" s="1">
        <v>3</v>
      </c>
      <c r="G4" s="1">
        <v>0</v>
      </c>
      <c r="H4" s="1">
        <v>1</v>
      </c>
      <c r="I4" s="1">
        <v>1</v>
      </c>
      <c r="J4" s="1">
        <v>3</v>
      </c>
      <c r="K4" s="1">
        <v>2</v>
      </c>
      <c r="M4">
        <f>SUM(B4:K4)</f>
        <v>13</v>
      </c>
      <c r="N4">
        <f>M4/10</f>
        <v>1.3</v>
      </c>
      <c r="O4" s="1">
        <v>14</v>
      </c>
      <c r="P4" s="2">
        <f>N4/O4</f>
        <v>0.09285714285714286</v>
      </c>
    </row>
    <row r="5" spans="1:16" ht="12.75">
      <c r="A5" t="s">
        <v>16</v>
      </c>
      <c r="B5" s="1">
        <v>3</v>
      </c>
      <c r="C5" s="1">
        <v>4</v>
      </c>
      <c r="D5" s="1">
        <v>1</v>
      </c>
      <c r="E5" s="1">
        <v>4</v>
      </c>
      <c r="F5" s="1">
        <v>3</v>
      </c>
      <c r="G5" s="1">
        <v>0</v>
      </c>
      <c r="H5" s="1">
        <v>2</v>
      </c>
      <c r="I5" s="1">
        <v>6</v>
      </c>
      <c r="J5" s="1">
        <v>0</v>
      </c>
      <c r="K5" s="1">
        <v>3</v>
      </c>
      <c r="M5">
        <f aca="true" t="shared" si="0" ref="M5:M38">SUM(B5:K5)</f>
        <v>26</v>
      </c>
      <c r="N5">
        <f aca="true" t="shared" si="1" ref="N5:N38">SUM(B5:K5)/10</f>
        <v>2.6</v>
      </c>
      <c r="O5" s="1">
        <v>21</v>
      </c>
      <c r="P5" s="2">
        <f aca="true" t="shared" si="2" ref="P5:P33">N5/O5</f>
        <v>0.12380952380952381</v>
      </c>
    </row>
    <row r="6" spans="1:16" ht="12.75">
      <c r="A6" t="s">
        <v>17</v>
      </c>
      <c r="B6" s="1">
        <v>1</v>
      </c>
      <c r="C6" s="1">
        <v>1</v>
      </c>
      <c r="D6" s="1">
        <v>1</v>
      </c>
      <c r="E6" s="1">
        <v>4</v>
      </c>
      <c r="F6" s="1">
        <v>11</v>
      </c>
      <c r="G6" s="1">
        <v>2</v>
      </c>
      <c r="H6" s="1">
        <v>2</v>
      </c>
      <c r="I6" s="1">
        <v>8</v>
      </c>
      <c r="J6" s="1">
        <v>4</v>
      </c>
      <c r="K6" s="1">
        <v>3</v>
      </c>
      <c r="M6">
        <f t="shared" si="0"/>
        <v>37</v>
      </c>
      <c r="N6">
        <f t="shared" si="1"/>
        <v>3.7</v>
      </c>
      <c r="O6" s="1">
        <v>42</v>
      </c>
      <c r="P6" s="2">
        <f t="shared" si="2"/>
        <v>0.0880952380952381</v>
      </c>
    </row>
    <row r="7" spans="1:16" ht="12.75">
      <c r="A7" t="s">
        <v>18</v>
      </c>
      <c r="B7" s="1">
        <v>1</v>
      </c>
      <c r="C7" s="1">
        <v>1</v>
      </c>
      <c r="D7" s="1">
        <v>0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M7">
        <f t="shared" si="0"/>
        <v>3</v>
      </c>
      <c r="N7">
        <f t="shared" si="1"/>
        <v>0.3</v>
      </c>
      <c r="O7" s="1">
        <v>5</v>
      </c>
      <c r="P7" s="2">
        <f t="shared" si="2"/>
        <v>0.06</v>
      </c>
    </row>
    <row r="8" spans="1:16" ht="12.75">
      <c r="A8" t="s">
        <v>19</v>
      </c>
      <c r="B8" s="1">
        <v>1</v>
      </c>
      <c r="C8" s="1">
        <v>2</v>
      </c>
      <c r="D8" s="1">
        <v>1</v>
      </c>
      <c r="E8" s="1">
        <v>1</v>
      </c>
      <c r="F8" s="1">
        <v>4</v>
      </c>
      <c r="G8" s="1">
        <v>8</v>
      </c>
      <c r="H8" s="1">
        <v>0</v>
      </c>
      <c r="I8" s="1">
        <v>12</v>
      </c>
      <c r="J8" s="1">
        <v>3</v>
      </c>
      <c r="K8" s="1">
        <v>4</v>
      </c>
      <c r="M8">
        <f t="shared" si="0"/>
        <v>36</v>
      </c>
      <c r="N8">
        <f t="shared" si="1"/>
        <v>3.6</v>
      </c>
      <c r="O8" s="1">
        <v>32</v>
      </c>
      <c r="P8" s="2">
        <f t="shared" si="2"/>
        <v>0.1125</v>
      </c>
    </row>
    <row r="9" spans="1:16" ht="12.75">
      <c r="A9" t="s">
        <v>20</v>
      </c>
      <c r="B9" s="1">
        <v>11</v>
      </c>
      <c r="C9" s="1">
        <v>7</v>
      </c>
      <c r="D9" s="1">
        <v>12</v>
      </c>
      <c r="E9" s="1">
        <v>13</v>
      </c>
      <c r="F9" s="1">
        <v>15</v>
      </c>
      <c r="G9" s="1">
        <v>18</v>
      </c>
      <c r="H9" s="1">
        <v>4</v>
      </c>
      <c r="I9" s="1">
        <v>17</v>
      </c>
      <c r="J9" s="1">
        <v>8</v>
      </c>
      <c r="K9" s="1">
        <v>10</v>
      </c>
      <c r="M9">
        <f t="shared" si="0"/>
        <v>115</v>
      </c>
      <c r="N9">
        <f t="shared" si="1"/>
        <v>11.5</v>
      </c>
      <c r="O9" s="1">
        <v>84</v>
      </c>
      <c r="P9" s="2">
        <f t="shared" si="2"/>
        <v>0.13690476190476192</v>
      </c>
    </row>
    <row r="10" spans="1:16" ht="12.75">
      <c r="A10" t="s">
        <v>21</v>
      </c>
      <c r="B10" s="1">
        <v>0</v>
      </c>
      <c r="C10" s="1">
        <v>0</v>
      </c>
      <c r="D10" s="1">
        <v>0</v>
      </c>
      <c r="E10" s="1">
        <v>0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M10">
        <f t="shared" si="0"/>
        <v>3</v>
      </c>
      <c r="N10">
        <f t="shared" si="1"/>
        <v>0.3</v>
      </c>
      <c r="O10" s="1">
        <v>1</v>
      </c>
      <c r="P10" s="2">
        <f t="shared" si="2"/>
        <v>0.3</v>
      </c>
    </row>
    <row r="11" spans="1:16" ht="12.75">
      <c r="A11" t="s">
        <v>22</v>
      </c>
      <c r="B11" s="1">
        <v>5</v>
      </c>
      <c r="C11" s="1">
        <v>5</v>
      </c>
      <c r="D11" s="1">
        <v>5</v>
      </c>
      <c r="E11" s="1">
        <v>7</v>
      </c>
      <c r="F11" s="1">
        <v>11</v>
      </c>
      <c r="G11" s="1">
        <v>5</v>
      </c>
      <c r="H11" s="1">
        <v>4</v>
      </c>
      <c r="I11" s="1">
        <v>10</v>
      </c>
      <c r="J11" s="1">
        <v>5</v>
      </c>
      <c r="K11" s="1">
        <v>4</v>
      </c>
      <c r="M11">
        <f t="shared" si="0"/>
        <v>61</v>
      </c>
      <c r="N11">
        <f t="shared" si="1"/>
        <v>6.1</v>
      </c>
      <c r="O11" s="1">
        <v>51</v>
      </c>
      <c r="P11" s="2">
        <f t="shared" si="2"/>
        <v>0.1196078431372549</v>
      </c>
    </row>
    <row r="12" spans="1:16" ht="12.75">
      <c r="A12" t="s">
        <v>23</v>
      </c>
      <c r="B12" s="1">
        <v>1</v>
      </c>
      <c r="C12" s="1">
        <v>4</v>
      </c>
      <c r="D12" s="1">
        <v>5</v>
      </c>
      <c r="E12" s="1">
        <v>4</v>
      </c>
      <c r="F12" s="1">
        <v>7</v>
      </c>
      <c r="G12" s="1">
        <v>4</v>
      </c>
      <c r="H12" s="1">
        <v>1</v>
      </c>
      <c r="I12" s="1">
        <v>5</v>
      </c>
      <c r="J12" s="1">
        <v>1</v>
      </c>
      <c r="K12" s="1">
        <v>2</v>
      </c>
      <c r="M12">
        <f t="shared" si="0"/>
        <v>34</v>
      </c>
      <c r="N12">
        <f t="shared" si="1"/>
        <v>3.4</v>
      </c>
      <c r="O12" s="1">
        <v>22</v>
      </c>
      <c r="P12" s="2">
        <f t="shared" si="2"/>
        <v>0.15454545454545454</v>
      </c>
    </row>
    <row r="13" spans="1:16" ht="12.75">
      <c r="A13" t="s">
        <v>24</v>
      </c>
      <c r="B13" s="1">
        <v>0</v>
      </c>
      <c r="C13" s="1">
        <v>1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1</v>
      </c>
      <c r="J13" s="1">
        <v>2</v>
      </c>
      <c r="K13" s="1">
        <v>0</v>
      </c>
      <c r="M13">
        <f t="shared" si="0"/>
        <v>5</v>
      </c>
      <c r="N13">
        <f t="shared" si="1"/>
        <v>0.5</v>
      </c>
      <c r="O13" s="1">
        <v>6</v>
      </c>
      <c r="P13" s="2">
        <f t="shared" si="2"/>
        <v>0.08333333333333333</v>
      </c>
    </row>
    <row r="14" spans="1:16" ht="12.75">
      <c r="A14" t="s">
        <v>25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M14">
        <f t="shared" si="0"/>
        <v>1</v>
      </c>
      <c r="N14">
        <f t="shared" si="1"/>
        <v>0.1</v>
      </c>
      <c r="O14" s="1">
        <v>3</v>
      </c>
      <c r="P14" s="2">
        <f t="shared" si="2"/>
        <v>0.03333333333333333</v>
      </c>
    </row>
    <row r="15" spans="1:16" ht="12.75">
      <c r="A15" t="s">
        <v>26</v>
      </c>
      <c r="B15" s="1">
        <v>0</v>
      </c>
      <c r="C15" s="1">
        <v>0</v>
      </c>
      <c r="D15" s="1">
        <v>1</v>
      </c>
      <c r="E15" s="1">
        <v>2</v>
      </c>
      <c r="F15" s="1">
        <v>0</v>
      </c>
      <c r="G15" s="1">
        <v>2</v>
      </c>
      <c r="H15" s="1">
        <v>1</v>
      </c>
      <c r="I15" s="1">
        <v>1</v>
      </c>
      <c r="J15" s="1">
        <v>0</v>
      </c>
      <c r="K15" s="1">
        <v>1</v>
      </c>
      <c r="M15">
        <f t="shared" si="0"/>
        <v>8</v>
      </c>
      <c r="N15">
        <f t="shared" si="1"/>
        <v>0.8</v>
      </c>
      <c r="O15" s="1">
        <v>7</v>
      </c>
      <c r="P15" s="2">
        <f t="shared" si="2"/>
        <v>0.1142857142857143</v>
      </c>
    </row>
    <row r="16" spans="1:16" ht="12.75">
      <c r="A16" t="s">
        <v>27</v>
      </c>
      <c r="B16" s="1">
        <v>1</v>
      </c>
      <c r="C16" s="1">
        <v>3</v>
      </c>
      <c r="D16" s="1">
        <v>1</v>
      </c>
      <c r="E16" s="1">
        <v>2</v>
      </c>
      <c r="F16" s="1">
        <v>2</v>
      </c>
      <c r="G16" s="1">
        <v>3</v>
      </c>
      <c r="H16" s="1">
        <v>1</v>
      </c>
      <c r="I16" s="1">
        <v>6</v>
      </c>
      <c r="J16" s="1">
        <v>4</v>
      </c>
      <c r="K16" s="1">
        <v>4</v>
      </c>
      <c r="M16">
        <f t="shared" si="0"/>
        <v>27</v>
      </c>
      <c r="N16">
        <f t="shared" si="1"/>
        <v>2.7</v>
      </c>
      <c r="O16" s="1">
        <v>19</v>
      </c>
      <c r="P16" s="2">
        <f t="shared" si="2"/>
        <v>0.14210526315789473</v>
      </c>
    </row>
    <row r="17" spans="1:16" ht="12.75">
      <c r="A17" t="s">
        <v>28</v>
      </c>
      <c r="B17" s="1">
        <v>1</v>
      </c>
      <c r="C17" s="1">
        <v>1</v>
      </c>
      <c r="D17" s="1">
        <v>2</v>
      </c>
      <c r="E17" s="1">
        <v>2</v>
      </c>
      <c r="F17" s="1">
        <v>4</v>
      </c>
      <c r="G17" s="1">
        <v>3</v>
      </c>
      <c r="H17" s="1">
        <v>3</v>
      </c>
      <c r="I17" s="1">
        <v>5</v>
      </c>
      <c r="J17" s="1">
        <v>4</v>
      </c>
      <c r="K17" s="1">
        <v>3</v>
      </c>
      <c r="M17">
        <f t="shared" si="0"/>
        <v>28</v>
      </c>
      <c r="N17">
        <f t="shared" si="1"/>
        <v>2.8</v>
      </c>
      <c r="O17" s="1">
        <v>27</v>
      </c>
      <c r="P17" s="2">
        <f t="shared" si="2"/>
        <v>0.1037037037037037</v>
      </c>
    </row>
    <row r="18" spans="1:16" ht="12.75">
      <c r="A18" t="s">
        <v>29</v>
      </c>
      <c r="B18" s="1">
        <v>8</v>
      </c>
      <c r="C18" s="1">
        <v>1</v>
      </c>
      <c r="D18" s="1">
        <v>0</v>
      </c>
      <c r="E18" s="1">
        <v>2</v>
      </c>
      <c r="F18" s="1">
        <v>3</v>
      </c>
      <c r="G18" s="1">
        <v>7</v>
      </c>
      <c r="H18" s="1">
        <v>8</v>
      </c>
      <c r="I18" s="1">
        <v>8</v>
      </c>
      <c r="J18" s="1">
        <v>0</v>
      </c>
      <c r="K18" s="1">
        <v>8</v>
      </c>
      <c r="M18">
        <f t="shared" si="0"/>
        <v>45</v>
      </c>
      <c r="N18">
        <f t="shared" si="1"/>
        <v>4.5</v>
      </c>
      <c r="O18" s="1">
        <v>23</v>
      </c>
      <c r="P18" s="2">
        <f t="shared" si="2"/>
        <v>0.1956521739130435</v>
      </c>
    </row>
    <row r="19" spans="1:16" ht="12.75">
      <c r="A19" t="s">
        <v>30</v>
      </c>
      <c r="B19" s="1">
        <v>2</v>
      </c>
      <c r="C19" s="1">
        <v>2</v>
      </c>
      <c r="D19" s="1">
        <v>3</v>
      </c>
      <c r="E19" s="1">
        <v>4</v>
      </c>
      <c r="F19" s="1">
        <v>13</v>
      </c>
      <c r="G19" s="1">
        <v>10</v>
      </c>
      <c r="H19" s="1">
        <v>6</v>
      </c>
      <c r="I19" s="1">
        <v>14</v>
      </c>
      <c r="J19" s="1">
        <v>7</v>
      </c>
      <c r="K19" s="1">
        <v>1</v>
      </c>
      <c r="M19">
        <f t="shared" si="0"/>
        <v>62</v>
      </c>
      <c r="N19">
        <f t="shared" si="1"/>
        <v>6.2</v>
      </c>
      <c r="O19" s="1">
        <v>58</v>
      </c>
      <c r="P19" s="2">
        <f t="shared" si="2"/>
        <v>0.10689655172413794</v>
      </c>
    </row>
    <row r="20" spans="1:16" ht="12.75">
      <c r="A20" t="s">
        <v>31</v>
      </c>
      <c r="B20" s="1">
        <v>0</v>
      </c>
      <c r="C20" s="1">
        <v>0</v>
      </c>
      <c r="D20" s="1">
        <v>0</v>
      </c>
      <c r="E20" s="1">
        <v>0</v>
      </c>
      <c r="F20" s="1">
        <v>1</v>
      </c>
      <c r="G20" s="1">
        <v>1</v>
      </c>
      <c r="H20" s="1">
        <v>0</v>
      </c>
      <c r="I20" s="1">
        <v>0</v>
      </c>
      <c r="J20" s="1">
        <v>1</v>
      </c>
      <c r="K20" s="1">
        <v>2</v>
      </c>
      <c r="M20">
        <f t="shared" si="0"/>
        <v>5</v>
      </c>
      <c r="N20">
        <f t="shared" si="1"/>
        <v>0.5</v>
      </c>
      <c r="O20" s="1">
        <v>6</v>
      </c>
      <c r="P20" s="2">
        <f t="shared" si="2"/>
        <v>0.08333333333333333</v>
      </c>
    </row>
    <row r="21" spans="1:16" ht="12.75">
      <c r="A21" t="s">
        <v>32</v>
      </c>
      <c r="B21" s="1">
        <v>1</v>
      </c>
      <c r="C21" s="1">
        <v>0</v>
      </c>
      <c r="D21" s="1">
        <v>1</v>
      </c>
      <c r="E21" s="1">
        <v>2</v>
      </c>
      <c r="F21" s="1">
        <v>3</v>
      </c>
      <c r="G21" s="1">
        <v>3</v>
      </c>
      <c r="H21" s="1">
        <v>2</v>
      </c>
      <c r="I21" s="1">
        <v>3</v>
      </c>
      <c r="J21" s="1">
        <v>4</v>
      </c>
      <c r="K21" s="1">
        <v>0</v>
      </c>
      <c r="M21">
        <f t="shared" si="0"/>
        <v>19</v>
      </c>
      <c r="N21">
        <f t="shared" si="1"/>
        <v>1.9</v>
      </c>
      <c r="O21" s="1">
        <v>15</v>
      </c>
      <c r="P21" s="2">
        <f t="shared" si="2"/>
        <v>0.12666666666666665</v>
      </c>
    </row>
    <row r="22" spans="1:16" ht="12.75">
      <c r="A22" t="s">
        <v>33</v>
      </c>
      <c r="B22" s="1">
        <v>7</v>
      </c>
      <c r="C22" s="1">
        <v>2</v>
      </c>
      <c r="D22" s="1">
        <v>11</v>
      </c>
      <c r="E22" s="1">
        <v>1</v>
      </c>
      <c r="F22" s="1">
        <v>6</v>
      </c>
      <c r="G22" s="1">
        <v>15</v>
      </c>
      <c r="H22" s="1">
        <v>5</v>
      </c>
      <c r="I22" s="1">
        <v>8</v>
      </c>
      <c r="J22" s="1">
        <v>1</v>
      </c>
      <c r="K22" s="1">
        <v>10</v>
      </c>
      <c r="M22">
        <f t="shared" si="0"/>
        <v>66</v>
      </c>
      <c r="N22">
        <f t="shared" si="1"/>
        <v>6.6</v>
      </c>
      <c r="O22" s="1">
        <v>33</v>
      </c>
      <c r="P22" s="2">
        <f t="shared" si="2"/>
        <v>0.19999999999999998</v>
      </c>
    </row>
    <row r="23" spans="1:16" ht="12.75">
      <c r="A23" t="s">
        <v>34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0</v>
      </c>
      <c r="M23">
        <f t="shared" si="0"/>
        <v>1</v>
      </c>
      <c r="N23">
        <f t="shared" si="1"/>
        <v>0.1</v>
      </c>
      <c r="O23" s="1">
        <v>1</v>
      </c>
      <c r="P23" s="2">
        <f t="shared" si="2"/>
        <v>0.1</v>
      </c>
    </row>
    <row r="24" spans="1:16" ht="12.75">
      <c r="A24" t="s">
        <v>35</v>
      </c>
      <c r="B24" s="1">
        <v>11</v>
      </c>
      <c r="C24" s="1">
        <v>8</v>
      </c>
      <c r="D24" s="1">
        <v>8</v>
      </c>
      <c r="E24" s="1">
        <v>22</v>
      </c>
      <c r="F24" s="1">
        <v>12</v>
      </c>
      <c r="G24" s="1">
        <v>18</v>
      </c>
      <c r="H24" s="1">
        <v>10</v>
      </c>
      <c r="I24" s="1">
        <v>12</v>
      </c>
      <c r="J24" s="1">
        <v>13</v>
      </c>
      <c r="K24" s="1">
        <v>13</v>
      </c>
      <c r="M24">
        <f t="shared" si="0"/>
        <v>127</v>
      </c>
      <c r="N24">
        <f t="shared" si="1"/>
        <v>12.7</v>
      </c>
      <c r="O24" s="1">
        <v>120</v>
      </c>
      <c r="P24" s="2">
        <f t="shared" si="2"/>
        <v>0.10583333333333332</v>
      </c>
    </row>
    <row r="25" spans="1:16" ht="12.75">
      <c r="A25" t="s">
        <v>36</v>
      </c>
      <c r="B25" s="1">
        <v>0</v>
      </c>
      <c r="C25" s="1">
        <v>0</v>
      </c>
      <c r="D25" s="1">
        <v>0</v>
      </c>
      <c r="E25" s="1">
        <v>0</v>
      </c>
      <c r="F25" s="1">
        <v>2</v>
      </c>
      <c r="G25" s="1">
        <v>0</v>
      </c>
      <c r="H25" s="1">
        <v>0</v>
      </c>
      <c r="I25" s="1">
        <v>0</v>
      </c>
      <c r="J25" s="1">
        <v>1</v>
      </c>
      <c r="K25" s="1">
        <v>0</v>
      </c>
      <c r="M25">
        <f t="shared" si="0"/>
        <v>3</v>
      </c>
      <c r="N25">
        <f t="shared" si="1"/>
        <v>0.3</v>
      </c>
      <c r="O25" s="1">
        <v>8</v>
      </c>
      <c r="P25" s="2">
        <f t="shared" si="2"/>
        <v>0.0375</v>
      </c>
    </row>
    <row r="26" spans="1:16" ht="12.75">
      <c r="A26" t="s">
        <v>37</v>
      </c>
      <c r="B26" s="1">
        <v>10</v>
      </c>
      <c r="C26" s="1">
        <v>2</v>
      </c>
      <c r="D26" s="1">
        <v>8</v>
      </c>
      <c r="E26" s="1">
        <v>3</v>
      </c>
      <c r="F26" s="1">
        <v>5</v>
      </c>
      <c r="G26" s="1">
        <v>14</v>
      </c>
      <c r="H26" s="1">
        <v>7</v>
      </c>
      <c r="I26" s="1">
        <v>11</v>
      </c>
      <c r="J26" s="1">
        <v>8</v>
      </c>
      <c r="K26" s="1">
        <v>7</v>
      </c>
      <c r="M26">
        <f t="shared" si="0"/>
        <v>75</v>
      </c>
      <c r="N26">
        <f t="shared" si="1"/>
        <v>7.5</v>
      </c>
      <c r="O26" s="1">
        <v>41</v>
      </c>
      <c r="P26" s="2">
        <f t="shared" si="2"/>
        <v>0.18292682926829268</v>
      </c>
    </row>
    <row r="27" spans="1:16" ht="12.75">
      <c r="A27" t="s">
        <v>38</v>
      </c>
      <c r="B27" s="1">
        <v>2</v>
      </c>
      <c r="C27" s="1">
        <v>2</v>
      </c>
      <c r="D27" s="1">
        <v>2</v>
      </c>
      <c r="E27" s="1">
        <v>2</v>
      </c>
      <c r="F27" s="1">
        <v>2</v>
      </c>
      <c r="G27" s="1">
        <v>2</v>
      </c>
      <c r="H27" s="1">
        <v>2</v>
      </c>
      <c r="I27" s="1">
        <v>1</v>
      </c>
      <c r="J27" s="1">
        <v>3</v>
      </c>
      <c r="K27" s="1">
        <v>2</v>
      </c>
      <c r="M27">
        <f t="shared" si="0"/>
        <v>20</v>
      </c>
      <c r="N27">
        <f t="shared" si="1"/>
        <v>2</v>
      </c>
      <c r="O27" s="1">
        <v>8</v>
      </c>
      <c r="P27" s="2">
        <f t="shared" si="2"/>
        <v>0.25</v>
      </c>
    </row>
    <row r="28" spans="1:16" ht="12.75">
      <c r="A28" t="s">
        <v>39</v>
      </c>
      <c r="B28" s="1">
        <v>0</v>
      </c>
      <c r="C28" s="1">
        <v>0</v>
      </c>
      <c r="D28" s="1">
        <v>3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2</v>
      </c>
      <c r="K28" s="1">
        <v>1</v>
      </c>
      <c r="M28">
        <f t="shared" si="0"/>
        <v>7</v>
      </c>
      <c r="N28">
        <f t="shared" si="1"/>
        <v>0.7</v>
      </c>
      <c r="O28" s="1">
        <v>5</v>
      </c>
      <c r="P28" s="2">
        <f t="shared" si="2"/>
        <v>0.13999999999999999</v>
      </c>
    </row>
    <row r="29" spans="1:16" ht="12.75">
      <c r="A29" t="s">
        <v>40</v>
      </c>
      <c r="B29" s="1">
        <v>8</v>
      </c>
      <c r="C29" s="1">
        <v>0</v>
      </c>
      <c r="D29" s="1">
        <v>1</v>
      </c>
      <c r="E29" s="1">
        <v>2</v>
      </c>
      <c r="F29" s="1">
        <v>2</v>
      </c>
      <c r="G29" s="1">
        <v>10</v>
      </c>
      <c r="H29" s="1">
        <v>8</v>
      </c>
      <c r="I29" s="1">
        <v>11</v>
      </c>
      <c r="J29" s="1">
        <v>3</v>
      </c>
      <c r="K29" s="1">
        <v>6</v>
      </c>
      <c r="M29">
        <f t="shared" si="0"/>
        <v>51</v>
      </c>
      <c r="N29">
        <f t="shared" si="1"/>
        <v>5.1</v>
      </c>
      <c r="O29" s="1">
        <v>41</v>
      </c>
      <c r="P29" s="2">
        <f t="shared" si="2"/>
        <v>0.12439024390243901</v>
      </c>
    </row>
    <row r="30" spans="1:16" ht="12.75">
      <c r="A30" t="s">
        <v>41</v>
      </c>
      <c r="B30" s="1">
        <v>4</v>
      </c>
      <c r="C30" s="1">
        <v>1</v>
      </c>
      <c r="D30" s="1">
        <v>2</v>
      </c>
      <c r="E30" s="1">
        <v>2</v>
      </c>
      <c r="F30" s="1">
        <v>7</v>
      </c>
      <c r="G30" s="1">
        <v>6</v>
      </c>
      <c r="H30" s="1">
        <v>2</v>
      </c>
      <c r="I30" s="1">
        <v>4</v>
      </c>
      <c r="J30" s="1">
        <v>2</v>
      </c>
      <c r="K30" s="1">
        <v>3</v>
      </c>
      <c r="M30">
        <f t="shared" si="0"/>
        <v>33</v>
      </c>
      <c r="N30">
        <f t="shared" si="1"/>
        <v>3.3</v>
      </c>
      <c r="O30" s="1">
        <v>18</v>
      </c>
      <c r="P30" s="2">
        <f t="shared" si="2"/>
        <v>0.18333333333333332</v>
      </c>
    </row>
    <row r="31" spans="1:16" ht="12.75">
      <c r="A31" t="s">
        <v>42</v>
      </c>
      <c r="B31" s="1">
        <v>1</v>
      </c>
      <c r="C31" s="1">
        <v>3</v>
      </c>
      <c r="D31" s="1">
        <v>2</v>
      </c>
      <c r="E31" s="1">
        <v>2</v>
      </c>
      <c r="F31" s="1">
        <v>1</v>
      </c>
      <c r="G31" s="1">
        <v>2</v>
      </c>
      <c r="H31" s="1">
        <v>1</v>
      </c>
      <c r="I31" s="1">
        <v>1</v>
      </c>
      <c r="J31" s="1">
        <v>2</v>
      </c>
      <c r="K31" s="1">
        <v>1</v>
      </c>
      <c r="M31">
        <f t="shared" si="0"/>
        <v>16</v>
      </c>
      <c r="N31">
        <f t="shared" si="1"/>
        <v>1.6</v>
      </c>
      <c r="O31" s="1">
        <v>18</v>
      </c>
      <c r="P31" s="2">
        <f t="shared" si="2"/>
        <v>0.08888888888888889</v>
      </c>
    </row>
    <row r="32" spans="1:16" ht="12.75">
      <c r="A32" t="s">
        <v>43</v>
      </c>
      <c r="B32" s="1">
        <v>0</v>
      </c>
      <c r="C32" s="1">
        <v>1</v>
      </c>
      <c r="D32" s="1">
        <v>0</v>
      </c>
      <c r="E32" s="1">
        <v>1</v>
      </c>
      <c r="F32" s="1">
        <v>0</v>
      </c>
      <c r="G32" s="1">
        <v>0</v>
      </c>
      <c r="H32" s="1">
        <v>1</v>
      </c>
      <c r="I32" s="1">
        <v>1</v>
      </c>
      <c r="J32" s="1">
        <v>0</v>
      </c>
      <c r="K32" s="1">
        <v>2</v>
      </c>
      <c r="M32">
        <f t="shared" si="0"/>
        <v>6</v>
      </c>
      <c r="N32">
        <f t="shared" si="1"/>
        <v>0.6</v>
      </c>
      <c r="O32" s="1">
        <v>8</v>
      </c>
      <c r="P32" s="2">
        <f t="shared" si="2"/>
        <v>0.075</v>
      </c>
    </row>
    <row r="33" spans="13:16" ht="12.75">
      <c r="M33">
        <f t="shared" si="0"/>
        <v>0</v>
      </c>
      <c r="N33">
        <f t="shared" si="1"/>
        <v>0</v>
      </c>
      <c r="P33" s="2" t="e">
        <f t="shared" si="2"/>
        <v>#DIV/0!</v>
      </c>
    </row>
    <row r="34" spans="1:14" ht="12.75">
      <c r="A34" t="s">
        <v>44</v>
      </c>
      <c r="B34" s="1">
        <f>SUM(B4:B32)</f>
        <v>80</v>
      </c>
      <c r="C34" s="1">
        <f aca="true" t="shared" si="3" ref="C34:K34">SUM(C4:C32)</f>
        <v>51</v>
      </c>
      <c r="D34" s="1">
        <f t="shared" si="3"/>
        <v>71</v>
      </c>
      <c r="E34" s="1">
        <f t="shared" si="3"/>
        <v>84</v>
      </c>
      <c r="F34" s="1">
        <f t="shared" si="3"/>
        <v>121</v>
      </c>
      <c r="G34" s="1">
        <f t="shared" si="3"/>
        <v>133</v>
      </c>
      <c r="H34" s="1">
        <f t="shared" si="3"/>
        <v>71</v>
      </c>
      <c r="I34" s="1">
        <f t="shared" si="3"/>
        <v>147</v>
      </c>
      <c r="J34" s="1">
        <f t="shared" si="3"/>
        <v>81</v>
      </c>
      <c r="K34" s="1">
        <f t="shared" si="3"/>
        <v>94</v>
      </c>
      <c r="L34">
        <f>SUM(B34:K34)</f>
        <v>933</v>
      </c>
      <c r="M34">
        <f t="shared" si="0"/>
        <v>933</v>
      </c>
      <c r="N34">
        <f t="shared" si="1"/>
        <v>93.3</v>
      </c>
    </row>
    <row r="35" spans="1:14" ht="12.75">
      <c r="A35" t="s">
        <v>45</v>
      </c>
      <c r="B35" s="1">
        <v>35</v>
      </c>
      <c r="C35" s="1">
        <v>49</v>
      </c>
      <c r="D35" s="1">
        <v>48</v>
      </c>
      <c r="E35" s="1">
        <v>58</v>
      </c>
      <c r="F35" s="1">
        <v>72</v>
      </c>
      <c r="G35" s="1">
        <v>73</v>
      </c>
      <c r="H35" s="1">
        <v>26</v>
      </c>
      <c r="I35" s="1">
        <v>79</v>
      </c>
      <c r="J35" s="1">
        <v>72</v>
      </c>
      <c r="K35" s="1">
        <v>52</v>
      </c>
      <c r="L35">
        <f>SUM(B35:K35)</f>
        <v>564</v>
      </c>
      <c r="M35">
        <f t="shared" si="0"/>
        <v>564</v>
      </c>
      <c r="N35">
        <f t="shared" si="1"/>
        <v>56.4</v>
      </c>
    </row>
    <row r="36" spans="13:14" ht="12.75">
      <c r="M36">
        <f t="shared" si="0"/>
        <v>0</v>
      </c>
      <c r="N36">
        <f t="shared" si="1"/>
        <v>0</v>
      </c>
    </row>
    <row r="37" spans="1:14" ht="12.75">
      <c r="A37" t="s">
        <v>7</v>
      </c>
      <c r="L37">
        <f>SUM(L34:L35)</f>
        <v>1497</v>
      </c>
      <c r="M37">
        <f t="shared" si="0"/>
        <v>0</v>
      </c>
      <c r="N37">
        <f t="shared" si="1"/>
        <v>0</v>
      </c>
    </row>
    <row r="38" spans="2:14" ht="12.75">
      <c r="B38" s="1">
        <f>SUM(B34:B35)</f>
        <v>115</v>
      </c>
      <c r="C38" s="1">
        <f aca="true" t="shared" si="4" ref="C38:K38">SUM(C34:C35)</f>
        <v>100</v>
      </c>
      <c r="D38" s="1">
        <f t="shared" si="4"/>
        <v>119</v>
      </c>
      <c r="E38" s="1">
        <f t="shared" si="4"/>
        <v>142</v>
      </c>
      <c r="F38" s="1">
        <f t="shared" si="4"/>
        <v>193</v>
      </c>
      <c r="G38" s="1">
        <f t="shared" si="4"/>
        <v>206</v>
      </c>
      <c r="H38" s="1">
        <f t="shared" si="4"/>
        <v>97</v>
      </c>
      <c r="I38" s="1">
        <f t="shared" si="4"/>
        <v>226</v>
      </c>
      <c r="J38" s="1">
        <f t="shared" si="4"/>
        <v>153</v>
      </c>
      <c r="K38" s="1">
        <f t="shared" si="4"/>
        <v>146</v>
      </c>
      <c r="L38">
        <f>SUM(B38:K38)</f>
        <v>1497</v>
      </c>
      <c r="M38">
        <f t="shared" si="0"/>
        <v>1497</v>
      </c>
      <c r="N38">
        <f t="shared" si="1"/>
        <v>149.7</v>
      </c>
    </row>
  </sheetData>
  <printOptions/>
  <pageMargins left="0.5" right="0.5" top="1" bottom="1" header="0.5" footer="0.5"/>
  <pageSetup horizontalDpi="300" verticalDpi="300" orientation="landscape" scale="74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60" zoomScaleNormal="75" workbookViewId="0" topLeftCell="A1">
      <selection activeCell="H20" sqref="H20"/>
    </sheetView>
  </sheetViews>
  <sheetFormatPr defaultColWidth="9.140625" defaultRowHeight="12.75"/>
  <cols>
    <col min="1" max="1" width="22.00390625" style="0" customWidth="1"/>
    <col min="2" max="2" width="9.7109375" style="1" customWidth="1"/>
    <col min="3" max="3" width="9.8515625" style="1" customWidth="1"/>
    <col min="4" max="4" width="9.7109375" style="1" customWidth="1"/>
    <col min="5" max="5" width="10.57421875" style="1" customWidth="1"/>
    <col min="6" max="6" width="9.140625" style="1" customWidth="1"/>
    <col min="7" max="7" width="10.8515625" style="1" customWidth="1"/>
    <col min="8" max="9" width="9.140625" style="1" customWidth="1"/>
    <col min="12" max="12" width="10.28125" style="1" customWidth="1"/>
  </cols>
  <sheetData>
    <row r="1" spans="1:13" ht="12.75">
      <c r="A1" t="s">
        <v>68</v>
      </c>
      <c r="B1" s="1" t="s">
        <v>69</v>
      </c>
      <c r="C1" s="1" t="s">
        <v>70</v>
      </c>
      <c r="D1" s="1" t="s">
        <v>71</v>
      </c>
      <c r="E1" s="1" t="s">
        <v>72</v>
      </c>
      <c r="F1" s="1" t="s">
        <v>73</v>
      </c>
      <c r="G1" s="1" t="s">
        <v>74</v>
      </c>
      <c r="H1" s="1" t="s">
        <v>75</v>
      </c>
      <c r="J1" t="s">
        <v>56</v>
      </c>
      <c r="K1" t="s">
        <v>76</v>
      </c>
      <c r="L1" s="1" t="s">
        <v>7</v>
      </c>
      <c r="M1" s="2" t="s">
        <v>8</v>
      </c>
    </row>
    <row r="2" spans="2:13" ht="12.75">
      <c r="B2" s="1" t="s">
        <v>77</v>
      </c>
      <c r="C2" s="1" t="s">
        <v>77</v>
      </c>
      <c r="D2" s="1" t="s">
        <v>78</v>
      </c>
      <c r="E2" s="1" t="s">
        <v>78</v>
      </c>
      <c r="F2" s="1" t="s">
        <v>53</v>
      </c>
      <c r="G2" s="1" t="s">
        <v>53</v>
      </c>
      <c r="H2" s="1" t="s">
        <v>79</v>
      </c>
      <c r="L2" s="1" t="s">
        <v>13</v>
      </c>
      <c r="M2" s="2" t="s">
        <v>14</v>
      </c>
    </row>
    <row r="3" ht="12.75">
      <c r="M3" s="2"/>
    </row>
    <row r="4" spans="1:13" ht="12.75">
      <c r="A4" t="s">
        <v>15</v>
      </c>
      <c r="B4" s="1">
        <v>5</v>
      </c>
      <c r="C4" s="1">
        <v>5</v>
      </c>
      <c r="D4" s="1">
        <v>0</v>
      </c>
      <c r="E4" s="1">
        <v>4</v>
      </c>
      <c r="F4" s="1">
        <v>0</v>
      </c>
      <c r="G4" s="1">
        <v>1</v>
      </c>
      <c r="H4" s="1">
        <v>2</v>
      </c>
      <c r="J4">
        <f>SUM(B4:H4)</f>
        <v>17</v>
      </c>
      <c r="K4">
        <f>J4/7</f>
        <v>2.4285714285714284</v>
      </c>
      <c r="L4" s="1">
        <v>14</v>
      </c>
      <c r="M4" s="2">
        <f>K4/L4</f>
        <v>0.17346938775510204</v>
      </c>
    </row>
    <row r="5" spans="1:13" ht="12.75">
      <c r="A5" t="s">
        <v>16</v>
      </c>
      <c r="B5" s="1">
        <v>6</v>
      </c>
      <c r="C5" s="1">
        <v>3</v>
      </c>
      <c r="D5" s="1">
        <v>1</v>
      </c>
      <c r="E5" s="1">
        <v>12</v>
      </c>
      <c r="F5" s="1">
        <v>1</v>
      </c>
      <c r="G5" s="1">
        <v>1</v>
      </c>
      <c r="H5" s="1">
        <v>1</v>
      </c>
      <c r="J5">
        <f aca="true" t="shared" si="0" ref="J5:J32">SUM(B5:H5)</f>
        <v>25</v>
      </c>
      <c r="K5">
        <f aca="true" t="shared" si="1" ref="K5:K32">J5/7</f>
        <v>3.5714285714285716</v>
      </c>
      <c r="L5" s="1">
        <v>21</v>
      </c>
      <c r="M5" s="2">
        <f aca="true" t="shared" si="2" ref="M5:M32">K5/L5</f>
        <v>0.17006802721088438</v>
      </c>
    </row>
    <row r="6" spans="1:13" ht="12.75">
      <c r="A6" t="s">
        <v>17</v>
      </c>
      <c r="B6" s="1">
        <v>5</v>
      </c>
      <c r="C6" s="1">
        <v>4</v>
      </c>
      <c r="D6" s="1">
        <v>3</v>
      </c>
      <c r="E6" s="1">
        <v>12</v>
      </c>
      <c r="F6" s="1">
        <v>6</v>
      </c>
      <c r="G6" s="1">
        <v>3</v>
      </c>
      <c r="H6" s="1">
        <v>2</v>
      </c>
      <c r="J6">
        <f t="shared" si="0"/>
        <v>35</v>
      </c>
      <c r="K6">
        <f t="shared" si="1"/>
        <v>5</v>
      </c>
      <c r="L6" s="1">
        <v>42</v>
      </c>
      <c r="M6" s="2">
        <f t="shared" si="2"/>
        <v>0.11904761904761904</v>
      </c>
    </row>
    <row r="7" spans="1:13" ht="12.75">
      <c r="A7" t="s">
        <v>18</v>
      </c>
      <c r="B7" s="1">
        <v>1</v>
      </c>
      <c r="C7" s="1">
        <v>0</v>
      </c>
      <c r="D7" s="1">
        <v>0</v>
      </c>
      <c r="E7" s="1">
        <v>0</v>
      </c>
      <c r="F7" s="1">
        <v>0</v>
      </c>
      <c r="G7" s="1">
        <v>1</v>
      </c>
      <c r="H7" s="1">
        <v>0</v>
      </c>
      <c r="J7">
        <f t="shared" si="0"/>
        <v>2</v>
      </c>
      <c r="K7">
        <f t="shared" si="1"/>
        <v>0.2857142857142857</v>
      </c>
      <c r="L7" s="1">
        <v>5</v>
      </c>
      <c r="M7" s="2">
        <f t="shared" si="2"/>
        <v>0.05714285714285714</v>
      </c>
    </row>
    <row r="8" spans="1:13" ht="12.75">
      <c r="A8" t="s">
        <v>19</v>
      </c>
      <c r="B8" s="1">
        <v>3</v>
      </c>
      <c r="C8" s="1">
        <v>9</v>
      </c>
      <c r="D8" s="1">
        <v>0</v>
      </c>
      <c r="E8" s="1">
        <v>13</v>
      </c>
      <c r="F8" s="1">
        <v>0</v>
      </c>
      <c r="G8" s="1">
        <v>1</v>
      </c>
      <c r="H8" s="1">
        <v>0</v>
      </c>
      <c r="J8">
        <f t="shared" si="0"/>
        <v>26</v>
      </c>
      <c r="K8">
        <f t="shared" si="1"/>
        <v>3.7142857142857144</v>
      </c>
      <c r="L8" s="1">
        <v>32</v>
      </c>
      <c r="M8" s="2">
        <f t="shared" si="2"/>
        <v>0.11607142857142858</v>
      </c>
    </row>
    <row r="9" spans="1:13" ht="12.75">
      <c r="A9" t="s">
        <v>20</v>
      </c>
      <c r="B9" s="1">
        <v>18</v>
      </c>
      <c r="C9" s="1">
        <v>29</v>
      </c>
      <c r="D9" s="1">
        <v>5</v>
      </c>
      <c r="E9" s="1">
        <v>39</v>
      </c>
      <c r="F9" s="1">
        <v>9</v>
      </c>
      <c r="G9" s="1">
        <v>5</v>
      </c>
      <c r="H9" s="1">
        <v>2</v>
      </c>
      <c r="J9">
        <f t="shared" si="0"/>
        <v>107</v>
      </c>
      <c r="K9">
        <f t="shared" si="1"/>
        <v>15.285714285714286</v>
      </c>
      <c r="L9" s="1">
        <v>84</v>
      </c>
      <c r="M9" s="2">
        <f t="shared" si="2"/>
        <v>0.18197278911564627</v>
      </c>
    </row>
    <row r="10" spans="1:13" ht="12.75">
      <c r="A10" t="s">
        <v>21</v>
      </c>
      <c r="B10" s="1">
        <v>0</v>
      </c>
      <c r="C10" s="1">
        <v>0</v>
      </c>
      <c r="D10" s="1">
        <v>0</v>
      </c>
      <c r="E10" s="1">
        <v>1</v>
      </c>
      <c r="F10" s="1">
        <v>0</v>
      </c>
      <c r="G10" s="1">
        <v>0</v>
      </c>
      <c r="H10" s="1">
        <v>0</v>
      </c>
      <c r="J10">
        <f t="shared" si="0"/>
        <v>1</v>
      </c>
      <c r="K10">
        <f t="shared" si="1"/>
        <v>0.14285714285714285</v>
      </c>
      <c r="L10" s="1">
        <v>1</v>
      </c>
      <c r="M10" s="2">
        <f t="shared" si="2"/>
        <v>0.14285714285714285</v>
      </c>
    </row>
    <row r="11" spans="1:13" ht="12.75">
      <c r="A11" t="s">
        <v>22</v>
      </c>
      <c r="B11" s="1">
        <v>10</v>
      </c>
      <c r="C11" s="1">
        <v>8</v>
      </c>
      <c r="D11" s="1">
        <v>2</v>
      </c>
      <c r="E11" s="1">
        <v>11</v>
      </c>
      <c r="F11" s="1">
        <v>4</v>
      </c>
      <c r="G11" s="1">
        <v>1</v>
      </c>
      <c r="H11" s="1">
        <v>1</v>
      </c>
      <c r="J11">
        <f t="shared" si="0"/>
        <v>37</v>
      </c>
      <c r="K11">
        <f t="shared" si="1"/>
        <v>5.285714285714286</v>
      </c>
      <c r="L11" s="1">
        <v>51</v>
      </c>
      <c r="M11" s="2">
        <f t="shared" si="2"/>
        <v>0.10364145658263305</v>
      </c>
    </row>
    <row r="12" spans="1:13" ht="12.75">
      <c r="A12" t="s">
        <v>23</v>
      </c>
      <c r="B12" s="1">
        <v>11</v>
      </c>
      <c r="C12" s="1">
        <v>9</v>
      </c>
      <c r="D12" s="1">
        <v>2</v>
      </c>
      <c r="E12" s="1">
        <v>5</v>
      </c>
      <c r="F12" s="1">
        <v>0</v>
      </c>
      <c r="G12" s="1">
        <v>1</v>
      </c>
      <c r="H12" s="1">
        <v>0</v>
      </c>
      <c r="J12">
        <f t="shared" si="0"/>
        <v>28</v>
      </c>
      <c r="K12">
        <f t="shared" si="1"/>
        <v>4</v>
      </c>
      <c r="L12" s="1">
        <v>22</v>
      </c>
      <c r="M12" s="2">
        <f t="shared" si="2"/>
        <v>0.18181818181818182</v>
      </c>
    </row>
    <row r="13" spans="1:13" ht="12.75">
      <c r="A13" t="s">
        <v>24</v>
      </c>
      <c r="B13" s="1">
        <v>3</v>
      </c>
      <c r="C13" s="1">
        <v>1</v>
      </c>
      <c r="D13" s="1">
        <v>0</v>
      </c>
      <c r="E13" s="1">
        <v>3</v>
      </c>
      <c r="F13" s="1">
        <v>1</v>
      </c>
      <c r="G13" s="1">
        <v>0</v>
      </c>
      <c r="H13" s="1">
        <v>0</v>
      </c>
      <c r="J13">
        <f t="shared" si="0"/>
        <v>8</v>
      </c>
      <c r="K13">
        <f t="shared" si="1"/>
        <v>1.1428571428571428</v>
      </c>
      <c r="L13" s="1">
        <v>6</v>
      </c>
      <c r="M13" s="2">
        <f t="shared" si="2"/>
        <v>0.19047619047619047</v>
      </c>
    </row>
    <row r="14" spans="1:13" ht="12.75">
      <c r="A14" t="s">
        <v>25</v>
      </c>
      <c r="B14" s="1">
        <v>0</v>
      </c>
      <c r="C14" s="1">
        <v>0</v>
      </c>
      <c r="D14" s="1">
        <v>0</v>
      </c>
      <c r="E14" s="1">
        <v>1</v>
      </c>
      <c r="F14" s="1">
        <v>0</v>
      </c>
      <c r="G14" s="1">
        <v>0</v>
      </c>
      <c r="H14" s="1">
        <v>0</v>
      </c>
      <c r="J14">
        <f t="shared" si="0"/>
        <v>1</v>
      </c>
      <c r="K14">
        <f t="shared" si="1"/>
        <v>0.14285714285714285</v>
      </c>
      <c r="L14" s="1">
        <v>3</v>
      </c>
      <c r="M14" s="2">
        <f t="shared" si="2"/>
        <v>0.047619047619047616</v>
      </c>
    </row>
    <row r="15" spans="1:13" ht="12.75">
      <c r="A15" t="s">
        <v>26</v>
      </c>
      <c r="B15" s="1">
        <v>1</v>
      </c>
      <c r="C15" s="1">
        <v>3</v>
      </c>
      <c r="D15" s="1">
        <v>0</v>
      </c>
      <c r="E15" s="1">
        <v>2</v>
      </c>
      <c r="F15" s="1">
        <v>2</v>
      </c>
      <c r="G15" s="1">
        <v>0</v>
      </c>
      <c r="H15" s="1">
        <v>0</v>
      </c>
      <c r="J15">
        <f t="shared" si="0"/>
        <v>8</v>
      </c>
      <c r="K15">
        <f t="shared" si="1"/>
        <v>1.1428571428571428</v>
      </c>
      <c r="L15" s="1">
        <v>7</v>
      </c>
      <c r="M15" s="2">
        <f t="shared" si="2"/>
        <v>0.16326530612244897</v>
      </c>
    </row>
    <row r="16" spans="1:13" ht="12.75">
      <c r="A16" t="s">
        <v>27</v>
      </c>
      <c r="B16" s="1">
        <v>5</v>
      </c>
      <c r="C16" s="1">
        <v>7</v>
      </c>
      <c r="D16" s="1">
        <v>2</v>
      </c>
      <c r="E16" s="1">
        <v>6</v>
      </c>
      <c r="F16" s="1">
        <v>1</v>
      </c>
      <c r="G16" s="1">
        <v>1</v>
      </c>
      <c r="H16" s="1">
        <v>0</v>
      </c>
      <c r="J16">
        <f t="shared" si="0"/>
        <v>22</v>
      </c>
      <c r="K16">
        <f t="shared" si="1"/>
        <v>3.142857142857143</v>
      </c>
      <c r="L16" s="1">
        <v>19</v>
      </c>
      <c r="M16" s="2">
        <f t="shared" si="2"/>
        <v>0.16541353383458646</v>
      </c>
    </row>
    <row r="17" spans="1:13" ht="12.75">
      <c r="A17" t="s">
        <v>28</v>
      </c>
      <c r="B17" s="1">
        <v>6</v>
      </c>
      <c r="C17" s="1">
        <v>4</v>
      </c>
      <c r="D17" s="1">
        <v>1</v>
      </c>
      <c r="E17" s="1">
        <v>15</v>
      </c>
      <c r="F17" s="1">
        <v>2</v>
      </c>
      <c r="G17" s="1">
        <v>1</v>
      </c>
      <c r="H17" s="1">
        <v>0</v>
      </c>
      <c r="J17">
        <f t="shared" si="0"/>
        <v>29</v>
      </c>
      <c r="K17">
        <f t="shared" si="1"/>
        <v>4.142857142857143</v>
      </c>
      <c r="L17" s="1">
        <v>27</v>
      </c>
      <c r="M17" s="2">
        <f t="shared" si="2"/>
        <v>0.15343915343915346</v>
      </c>
    </row>
    <row r="18" spans="1:13" ht="12.75">
      <c r="A18" t="s">
        <v>29</v>
      </c>
      <c r="B18" s="1">
        <v>0</v>
      </c>
      <c r="C18" s="1">
        <v>1</v>
      </c>
      <c r="D18" s="1">
        <v>2</v>
      </c>
      <c r="E18" s="1">
        <v>16</v>
      </c>
      <c r="F18" s="1">
        <v>2</v>
      </c>
      <c r="G18" s="1">
        <v>1</v>
      </c>
      <c r="H18" s="1">
        <v>1</v>
      </c>
      <c r="J18">
        <f t="shared" si="0"/>
        <v>23</v>
      </c>
      <c r="K18">
        <f t="shared" si="1"/>
        <v>3.2857142857142856</v>
      </c>
      <c r="L18" s="1">
        <v>23</v>
      </c>
      <c r="M18" s="2">
        <f t="shared" si="2"/>
        <v>0.14285714285714285</v>
      </c>
    </row>
    <row r="19" spans="1:13" ht="12.75">
      <c r="A19" t="s">
        <v>30</v>
      </c>
      <c r="B19" s="1">
        <v>8</v>
      </c>
      <c r="C19" s="1">
        <v>6</v>
      </c>
      <c r="D19" s="1">
        <v>4</v>
      </c>
      <c r="E19" s="1">
        <v>15</v>
      </c>
      <c r="F19" s="1">
        <v>7</v>
      </c>
      <c r="G19" s="1">
        <v>2</v>
      </c>
      <c r="H19" s="1">
        <v>3</v>
      </c>
      <c r="J19">
        <f t="shared" si="0"/>
        <v>45</v>
      </c>
      <c r="K19">
        <f t="shared" si="1"/>
        <v>6.428571428571429</v>
      </c>
      <c r="L19" s="1">
        <v>58</v>
      </c>
      <c r="M19" s="2">
        <f t="shared" si="2"/>
        <v>0.11083743842364532</v>
      </c>
    </row>
    <row r="20" spans="1:13" ht="12.75">
      <c r="A20" t="s">
        <v>31</v>
      </c>
      <c r="B20" s="1">
        <v>0</v>
      </c>
      <c r="C20" s="1">
        <v>0</v>
      </c>
      <c r="D20" s="1">
        <v>0</v>
      </c>
      <c r="E20" s="1">
        <v>1</v>
      </c>
      <c r="F20" s="1">
        <v>0</v>
      </c>
      <c r="G20" s="1">
        <v>0</v>
      </c>
      <c r="H20" s="1">
        <v>0</v>
      </c>
      <c r="J20">
        <f t="shared" si="0"/>
        <v>1</v>
      </c>
      <c r="K20">
        <f t="shared" si="1"/>
        <v>0.14285714285714285</v>
      </c>
      <c r="L20" s="1">
        <v>6</v>
      </c>
      <c r="M20" s="2">
        <f t="shared" si="2"/>
        <v>0.023809523809523808</v>
      </c>
    </row>
    <row r="21" spans="1:13" ht="12.75">
      <c r="A21" t="s">
        <v>32</v>
      </c>
      <c r="B21" s="1">
        <v>5</v>
      </c>
      <c r="C21" s="1">
        <v>4</v>
      </c>
      <c r="D21" s="1">
        <v>1</v>
      </c>
      <c r="E21" s="1">
        <v>6</v>
      </c>
      <c r="F21" s="1">
        <v>0</v>
      </c>
      <c r="G21" s="1">
        <v>1</v>
      </c>
      <c r="H21" s="1">
        <v>1</v>
      </c>
      <c r="J21">
        <f t="shared" si="0"/>
        <v>18</v>
      </c>
      <c r="K21">
        <f t="shared" si="1"/>
        <v>2.5714285714285716</v>
      </c>
      <c r="L21" s="1">
        <v>15</v>
      </c>
      <c r="M21" s="2">
        <f t="shared" si="2"/>
        <v>0.17142857142857143</v>
      </c>
    </row>
    <row r="22" spans="1:13" ht="12.75">
      <c r="A22" t="s">
        <v>33</v>
      </c>
      <c r="B22" s="1">
        <v>18</v>
      </c>
      <c r="C22" s="1">
        <v>14</v>
      </c>
      <c r="D22" s="1">
        <v>0</v>
      </c>
      <c r="E22" s="1">
        <v>16</v>
      </c>
      <c r="F22" s="1">
        <v>0</v>
      </c>
      <c r="G22" s="1">
        <v>0</v>
      </c>
      <c r="H22" s="1">
        <v>3</v>
      </c>
      <c r="J22">
        <f t="shared" si="0"/>
        <v>51</v>
      </c>
      <c r="K22">
        <f t="shared" si="1"/>
        <v>7.285714285714286</v>
      </c>
      <c r="L22" s="1">
        <v>33</v>
      </c>
      <c r="M22" s="2">
        <f t="shared" si="2"/>
        <v>0.22077922077922077</v>
      </c>
    </row>
    <row r="23" spans="1:13" ht="12.75">
      <c r="A23" t="s">
        <v>34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J23">
        <f t="shared" si="0"/>
        <v>0</v>
      </c>
      <c r="K23">
        <f t="shared" si="1"/>
        <v>0</v>
      </c>
      <c r="L23" s="1">
        <v>1</v>
      </c>
      <c r="M23" s="2">
        <f t="shared" si="2"/>
        <v>0</v>
      </c>
    </row>
    <row r="24" spans="1:13" ht="12.75">
      <c r="A24" t="s">
        <v>35</v>
      </c>
      <c r="B24" s="1">
        <v>13</v>
      </c>
      <c r="C24" s="1">
        <v>15</v>
      </c>
      <c r="D24" s="1">
        <v>7</v>
      </c>
      <c r="E24" s="1">
        <v>62</v>
      </c>
      <c r="F24" s="1">
        <v>16</v>
      </c>
      <c r="G24" s="1">
        <v>4</v>
      </c>
      <c r="H24" s="1">
        <v>5</v>
      </c>
      <c r="J24">
        <f t="shared" si="0"/>
        <v>122</v>
      </c>
      <c r="K24">
        <f t="shared" si="1"/>
        <v>17.428571428571427</v>
      </c>
      <c r="L24" s="1">
        <v>120</v>
      </c>
      <c r="M24" s="2">
        <f t="shared" si="2"/>
        <v>0.14523809523809522</v>
      </c>
    </row>
    <row r="25" spans="1:13" ht="12.75">
      <c r="A25" t="s">
        <v>36</v>
      </c>
      <c r="B25" s="1">
        <v>1</v>
      </c>
      <c r="C25" s="1">
        <v>1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  <c r="J25">
        <f t="shared" si="0"/>
        <v>3</v>
      </c>
      <c r="K25">
        <f t="shared" si="1"/>
        <v>0.42857142857142855</v>
      </c>
      <c r="L25" s="1">
        <v>8</v>
      </c>
      <c r="M25" s="2">
        <f t="shared" si="2"/>
        <v>0.05357142857142857</v>
      </c>
    </row>
    <row r="26" spans="1:13" ht="12.75">
      <c r="A26" t="s">
        <v>37</v>
      </c>
      <c r="B26" s="1">
        <v>16</v>
      </c>
      <c r="C26" s="1">
        <v>15</v>
      </c>
      <c r="D26" s="1">
        <v>5</v>
      </c>
      <c r="E26" s="1">
        <v>20</v>
      </c>
      <c r="F26" s="1">
        <v>4</v>
      </c>
      <c r="G26" s="1">
        <v>3</v>
      </c>
      <c r="H26" s="1">
        <v>0</v>
      </c>
      <c r="J26">
        <f t="shared" si="0"/>
        <v>63</v>
      </c>
      <c r="K26">
        <f t="shared" si="1"/>
        <v>9</v>
      </c>
      <c r="L26" s="1">
        <v>41</v>
      </c>
      <c r="M26" s="2">
        <f t="shared" si="2"/>
        <v>0.21951219512195122</v>
      </c>
    </row>
    <row r="27" spans="1:13" ht="12.75">
      <c r="A27" t="s">
        <v>38</v>
      </c>
      <c r="B27" s="1">
        <v>5</v>
      </c>
      <c r="C27" s="1">
        <v>4</v>
      </c>
      <c r="D27" s="1">
        <v>0</v>
      </c>
      <c r="E27" s="1">
        <v>3</v>
      </c>
      <c r="F27" s="1">
        <v>0</v>
      </c>
      <c r="G27" s="1">
        <v>1</v>
      </c>
      <c r="H27" s="1">
        <v>0</v>
      </c>
      <c r="J27">
        <f t="shared" si="0"/>
        <v>13</v>
      </c>
      <c r="K27">
        <f t="shared" si="1"/>
        <v>1.8571428571428572</v>
      </c>
      <c r="L27" s="1">
        <v>8</v>
      </c>
      <c r="M27" s="2">
        <f t="shared" si="2"/>
        <v>0.23214285714285715</v>
      </c>
    </row>
    <row r="28" spans="1:13" ht="12.75">
      <c r="A28" t="s">
        <v>39</v>
      </c>
      <c r="B28" s="1">
        <v>1</v>
      </c>
      <c r="C28" s="1">
        <v>2</v>
      </c>
      <c r="D28" s="1">
        <v>0</v>
      </c>
      <c r="E28" s="1">
        <v>1</v>
      </c>
      <c r="F28" s="1">
        <v>0</v>
      </c>
      <c r="G28" s="1">
        <v>0</v>
      </c>
      <c r="H28" s="1">
        <v>0</v>
      </c>
      <c r="J28">
        <f t="shared" si="0"/>
        <v>4</v>
      </c>
      <c r="K28">
        <f t="shared" si="1"/>
        <v>0.5714285714285714</v>
      </c>
      <c r="L28" s="1">
        <v>5</v>
      </c>
      <c r="M28" s="2">
        <f t="shared" si="2"/>
        <v>0.11428571428571428</v>
      </c>
    </row>
    <row r="29" spans="1:13" ht="12.75">
      <c r="A29" t="s">
        <v>40</v>
      </c>
      <c r="B29" s="1">
        <v>8</v>
      </c>
      <c r="C29" s="1">
        <v>3</v>
      </c>
      <c r="D29" s="1">
        <v>5</v>
      </c>
      <c r="E29" s="1">
        <v>16</v>
      </c>
      <c r="F29" s="1">
        <v>12</v>
      </c>
      <c r="G29" s="1">
        <v>2</v>
      </c>
      <c r="H29" s="1">
        <v>0</v>
      </c>
      <c r="J29">
        <f t="shared" si="0"/>
        <v>46</v>
      </c>
      <c r="K29">
        <f t="shared" si="1"/>
        <v>6.571428571428571</v>
      </c>
      <c r="L29" s="1">
        <v>41</v>
      </c>
      <c r="M29" s="2">
        <f t="shared" si="2"/>
        <v>0.1602787456445993</v>
      </c>
    </row>
    <row r="30" spans="1:13" ht="12.75">
      <c r="A30" t="s">
        <v>41</v>
      </c>
      <c r="B30" s="1">
        <v>8</v>
      </c>
      <c r="C30" s="1">
        <v>3</v>
      </c>
      <c r="D30" s="1">
        <v>2</v>
      </c>
      <c r="E30" s="1">
        <v>9</v>
      </c>
      <c r="F30" s="1">
        <v>0</v>
      </c>
      <c r="G30" s="1">
        <v>0</v>
      </c>
      <c r="H30" s="1">
        <v>0</v>
      </c>
      <c r="J30">
        <f t="shared" si="0"/>
        <v>22</v>
      </c>
      <c r="K30">
        <f t="shared" si="1"/>
        <v>3.142857142857143</v>
      </c>
      <c r="L30" s="1">
        <v>18</v>
      </c>
      <c r="M30" s="2">
        <f t="shared" si="2"/>
        <v>0.1746031746031746</v>
      </c>
    </row>
    <row r="31" spans="1:13" ht="12.75">
      <c r="A31" t="s">
        <v>42</v>
      </c>
      <c r="B31" s="1">
        <v>8</v>
      </c>
      <c r="C31" s="1">
        <v>10</v>
      </c>
      <c r="D31" s="1">
        <v>0</v>
      </c>
      <c r="E31" s="1">
        <v>2</v>
      </c>
      <c r="F31" s="1">
        <v>0</v>
      </c>
      <c r="G31" s="1">
        <v>1</v>
      </c>
      <c r="H31" s="1">
        <v>1</v>
      </c>
      <c r="J31">
        <f t="shared" si="0"/>
        <v>22</v>
      </c>
      <c r="K31">
        <f t="shared" si="1"/>
        <v>3.142857142857143</v>
      </c>
      <c r="L31" s="1">
        <v>18</v>
      </c>
      <c r="M31" s="2">
        <f t="shared" si="2"/>
        <v>0.1746031746031746</v>
      </c>
    </row>
    <row r="32" spans="1:13" ht="12.75">
      <c r="A32" t="s">
        <v>43</v>
      </c>
      <c r="B32" s="1">
        <v>0</v>
      </c>
      <c r="C32" s="1">
        <v>1</v>
      </c>
      <c r="D32" s="1">
        <v>0</v>
      </c>
      <c r="E32" s="1">
        <v>1</v>
      </c>
      <c r="F32" s="1">
        <v>1</v>
      </c>
      <c r="G32" s="1">
        <v>0</v>
      </c>
      <c r="H32" s="1">
        <v>0</v>
      </c>
      <c r="J32">
        <f t="shared" si="0"/>
        <v>3</v>
      </c>
      <c r="K32">
        <f t="shared" si="1"/>
        <v>0.42857142857142855</v>
      </c>
      <c r="L32" s="1">
        <v>8</v>
      </c>
      <c r="M32" s="2">
        <f t="shared" si="2"/>
        <v>0.05357142857142857</v>
      </c>
    </row>
    <row r="34" spans="1:9" ht="12.75">
      <c r="A34" t="s">
        <v>44</v>
      </c>
      <c r="B34" s="1">
        <f>SUM(B4:B33)</f>
        <v>165</v>
      </c>
      <c r="C34" s="1">
        <f aca="true" t="shared" si="3" ref="C34:H34">SUM(C4:C33)</f>
        <v>161</v>
      </c>
      <c r="D34" s="1">
        <f t="shared" si="3"/>
        <v>43</v>
      </c>
      <c r="E34" s="1">
        <f t="shared" si="3"/>
        <v>292</v>
      </c>
      <c r="F34" s="1">
        <f t="shared" si="3"/>
        <v>68</v>
      </c>
      <c r="G34" s="1">
        <f t="shared" si="3"/>
        <v>31</v>
      </c>
      <c r="H34" s="1">
        <f t="shared" si="3"/>
        <v>22</v>
      </c>
      <c r="I34" s="1">
        <f>SUM(B34:H34)</f>
        <v>782</v>
      </c>
    </row>
    <row r="35" spans="1:9" ht="12.75">
      <c r="A35" t="s">
        <v>45</v>
      </c>
      <c r="B35" s="1">
        <v>124</v>
      </c>
      <c r="C35" s="1">
        <v>138</v>
      </c>
      <c r="D35" s="1">
        <v>29</v>
      </c>
      <c r="E35" s="1">
        <v>135</v>
      </c>
      <c r="F35" s="1">
        <v>37</v>
      </c>
      <c r="G35" s="1">
        <v>15</v>
      </c>
      <c r="H35" s="1">
        <v>19</v>
      </c>
      <c r="I35" s="1">
        <f>SUM(B35:H35)</f>
        <v>497</v>
      </c>
    </row>
    <row r="36" ht="12.75">
      <c r="I36" s="1">
        <f>SUM(I34:I35)</f>
        <v>1279</v>
      </c>
    </row>
    <row r="37" spans="1:9" ht="12.75">
      <c r="A37" t="s">
        <v>7</v>
      </c>
      <c r="B37" s="1">
        <f>SUM(B34:B35)</f>
        <v>289</v>
      </c>
      <c r="C37" s="1">
        <f aca="true" t="shared" si="4" ref="C37:I37">SUM(C34:C35)</f>
        <v>299</v>
      </c>
      <c r="D37" s="1">
        <f t="shared" si="4"/>
        <v>72</v>
      </c>
      <c r="E37" s="1">
        <f t="shared" si="4"/>
        <v>427</v>
      </c>
      <c r="F37" s="1">
        <f t="shared" si="4"/>
        <v>105</v>
      </c>
      <c r="G37" s="1">
        <f t="shared" si="4"/>
        <v>46</v>
      </c>
      <c r="H37" s="1">
        <f t="shared" si="4"/>
        <v>41</v>
      </c>
      <c r="I37" s="1">
        <f t="shared" si="4"/>
        <v>1279</v>
      </c>
    </row>
  </sheetData>
  <printOptions/>
  <pageMargins left="0.5" right="0.5" top="1" bottom="1" header="0.5" footer="0.5"/>
  <pageSetup horizontalDpi="300" verticalDpi="300" orientation="landscape" scale="66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60" zoomScaleNormal="75" workbookViewId="0" topLeftCell="A1">
      <selection activeCell="J27" sqref="J27"/>
    </sheetView>
  </sheetViews>
  <sheetFormatPr defaultColWidth="9.140625" defaultRowHeight="12.75"/>
  <cols>
    <col min="1" max="1" width="22.00390625" style="0" customWidth="1"/>
    <col min="2" max="3" width="8.00390625" style="1" customWidth="1"/>
    <col min="4" max="4" width="7.7109375" style="1" customWidth="1"/>
    <col min="5" max="5" width="6.8515625" style="1" customWidth="1"/>
    <col min="6" max="6" width="8.421875" style="1" customWidth="1"/>
    <col min="7" max="7" width="8.7109375" style="1" customWidth="1"/>
    <col min="8" max="8" width="9.140625" style="1" customWidth="1"/>
  </cols>
  <sheetData>
    <row r="1" spans="1:12" ht="12.75">
      <c r="A1" t="s">
        <v>80</v>
      </c>
      <c r="B1" s="1" t="s">
        <v>81</v>
      </c>
      <c r="C1" s="1" t="s">
        <v>81</v>
      </c>
      <c r="D1" s="1" t="s">
        <v>82</v>
      </c>
      <c r="E1" s="1" t="s">
        <v>83</v>
      </c>
      <c r="F1" s="1" t="s">
        <v>84</v>
      </c>
      <c r="G1" s="1" t="s">
        <v>85</v>
      </c>
      <c r="I1" t="s">
        <v>56</v>
      </c>
      <c r="J1" t="s">
        <v>86</v>
      </c>
      <c r="K1" s="1" t="s">
        <v>7</v>
      </c>
      <c r="L1" s="2" t="s">
        <v>8</v>
      </c>
    </row>
    <row r="2" spans="3:12" ht="12.75">
      <c r="C2" s="1" t="s">
        <v>65</v>
      </c>
      <c r="D2" s="1" t="s">
        <v>87</v>
      </c>
      <c r="F2" s="1" t="s">
        <v>88</v>
      </c>
      <c r="G2" s="1" t="s">
        <v>89</v>
      </c>
      <c r="K2" s="1" t="s">
        <v>13</v>
      </c>
      <c r="L2" s="2" t="s">
        <v>14</v>
      </c>
    </row>
    <row r="3" spans="11:12" ht="12.75">
      <c r="K3" s="1"/>
      <c r="L3" s="2"/>
    </row>
    <row r="4" spans="1:12" ht="12.75">
      <c r="A4" t="s">
        <v>15</v>
      </c>
      <c r="B4" s="1">
        <v>3</v>
      </c>
      <c r="C4" s="1">
        <v>1</v>
      </c>
      <c r="D4" s="1">
        <v>3</v>
      </c>
      <c r="E4" s="1">
        <v>4</v>
      </c>
      <c r="F4" s="1">
        <v>4</v>
      </c>
      <c r="G4" s="1">
        <v>5</v>
      </c>
      <c r="I4">
        <f>SUM(B4:G4)</f>
        <v>20</v>
      </c>
      <c r="J4">
        <f>I4/6</f>
        <v>3.3333333333333335</v>
      </c>
      <c r="K4" s="1">
        <v>14</v>
      </c>
      <c r="L4" s="2">
        <f>J4/K4</f>
        <v>0.2380952380952381</v>
      </c>
    </row>
    <row r="5" spans="1:12" ht="12.75">
      <c r="A5" t="s">
        <v>16</v>
      </c>
      <c r="B5" s="1">
        <v>8</v>
      </c>
      <c r="C5" s="1">
        <v>7</v>
      </c>
      <c r="D5" s="1">
        <v>4</v>
      </c>
      <c r="E5" s="1">
        <v>4</v>
      </c>
      <c r="F5" s="1">
        <v>6</v>
      </c>
      <c r="G5" s="1">
        <v>4</v>
      </c>
      <c r="I5">
        <f aca="true" t="shared" si="0" ref="I5:I32">SUM(B5:G5)</f>
        <v>33</v>
      </c>
      <c r="J5">
        <f aca="true" t="shared" si="1" ref="J5:J32">I5/6</f>
        <v>5.5</v>
      </c>
      <c r="K5" s="1">
        <v>21</v>
      </c>
      <c r="L5" s="2">
        <f aca="true" t="shared" si="2" ref="L5:L32">J5/K5</f>
        <v>0.2619047619047619</v>
      </c>
    </row>
    <row r="6" spans="1:12" ht="12.75">
      <c r="A6" t="s">
        <v>17</v>
      </c>
      <c r="B6" s="1">
        <v>3</v>
      </c>
      <c r="C6" s="1">
        <v>5</v>
      </c>
      <c r="D6" s="1">
        <v>12</v>
      </c>
      <c r="E6" s="1">
        <v>8</v>
      </c>
      <c r="F6" s="1">
        <v>14</v>
      </c>
      <c r="G6" s="1">
        <v>14</v>
      </c>
      <c r="I6">
        <f t="shared" si="0"/>
        <v>56</v>
      </c>
      <c r="J6">
        <f t="shared" si="1"/>
        <v>9.333333333333334</v>
      </c>
      <c r="K6" s="1">
        <v>42</v>
      </c>
      <c r="L6" s="2">
        <f t="shared" si="2"/>
        <v>0.22222222222222224</v>
      </c>
    </row>
    <row r="7" spans="1:12" ht="12.75">
      <c r="A7" t="s">
        <v>18</v>
      </c>
      <c r="B7" s="1">
        <v>0</v>
      </c>
      <c r="C7" s="1">
        <v>0</v>
      </c>
      <c r="D7" s="1">
        <v>1</v>
      </c>
      <c r="E7" s="1">
        <v>1</v>
      </c>
      <c r="F7" s="1">
        <v>1</v>
      </c>
      <c r="G7" s="1">
        <v>1</v>
      </c>
      <c r="I7">
        <f t="shared" si="0"/>
        <v>4</v>
      </c>
      <c r="J7">
        <f t="shared" si="1"/>
        <v>0.6666666666666666</v>
      </c>
      <c r="K7" s="1">
        <v>5</v>
      </c>
      <c r="L7" s="2">
        <f t="shared" si="2"/>
        <v>0.13333333333333333</v>
      </c>
    </row>
    <row r="8" spans="1:12" ht="12.75">
      <c r="A8" t="s">
        <v>19</v>
      </c>
      <c r="B8" s="1">
        <v>10</v>
      </c>
      <c r="C8" s="1">
        <v>8</v>
      </c>
      <c r="D8" s="1">
        <v>9</v>
      </c>
      <c r="E8" s="1">
        <v>2</v>
      </c>
      <c r="F8" s="1">
        <v>0</v>
      </c>
      <c r="G8" s="1">
        <v>10</v>
      </c>
      <c r="I8">
        <f t="shared" si="0"/>
        <v>39</v>
      </c>
      <c r="J8">
        <f t="shared" si="1"/>
        <v>6.5</v>
      </c>
      <c r="K8" s="1">
        <v>32</v>
      </c>
      <c r="L8" s="2">
        <f t="shared" si="2"/>
        <v>0.203125</v>
      </c>
    </row>
    <row r="9" spans="1:12" ht="12.75">
      <c r="A9" t="s">
        <v>20</v>
      </c>
      <c r="B9" s="1">
        <v>24</v>
      </c>
      <c r="C9" s="1">
        <v>20</v>
      </c>
      <c r="D9" s="1">
        <v>28</v>
      </c>
      <c r="E9" s="1">
        <v>10</v>
      </c>
      <c r="F9" s="1">
        <v>28</v>
      </c>
      <c r="G9" s="1">
        <v>26</v>
      </c>
      <c r="I9">
        <f t="shared" si="0"/>
        <v>136</v>
      </c>
      <c r="J9">
        <f t="shared" si="1"/>
        <v>22.666666666666668</v>
      </c>
      <c r="K9" s="1">
        <v>84</v>
      </c>
      <c r="L9" s="2">
        <f t="shared" si="2"/>
        <v>0.2698412698412699</v>
      </c>
    </row>
    <row r="10" spans="1:12" ht="12.75">
      <c r="A10" t="s">
        <v>21</v>
      </c>
      <c r="B10" s="1">
        <v>0</v>
      </c>
      <c r="C10" s="1">
        <v>0</v>
      </c>
      <c r="D10" s="1">
        <v>1</v>
      </c>
      <c r="E10" s="1">
        <v>0</v>
      </c>
      <c r="F10" s="1">
        <v>0</v>
      </c>
      <c r="G10" s="1">
        <v>0</v>
      </c>
      <c r="I10">
        <f t="shared" si="0"/>
        <v>1</v>
      </c>
      <c r="J10">
        <f t="shared" si="1"/>
        <v>0.16666666666666666</v>
      </c>
      <c r="K10" s="1">
        <v>1</v>
      </c>
      <c r="L10" s="2">
        <f t="shared" si="2"/>
        <v>0.16666666666666666</v>
      </c>
    </row>
    <row r="11" spans="1:12" ht="12.75">
      <c r="A11" t="s">
        <v>22</v>
      </c>
      <c r="B11" s="1">
        <v>7</v>
      </c>
      <c r="C11" s="1">
        <v>6</v>
      </c>
      <c r="D11" s="1">
        <v>16</v>
      </c>
      <c r="E11" s="1">
        <v>11</v>
      </c>
      <c r="F11" s="1">
        <v>16</v>
      </c>
      <c r="G11" s="1">
        <v>20</v>
      </c>
      <c r="I11">
        <f t="shared" si="0"/>
        <v>76</v>
      </c>
      <c r="J11">
        <f t="shared" si="1"/>
        <v>12.666666666666666</v>
      </c>
      <c r="K11" s="1">
        <v>51</v>
      </c>
      <c r="L11" s="2">
        <f t="shared" si="2"/>
        <v>0.2483660130718954</v>
      </c>
    </row>
    <row r="12" spans="1:12" ht="12.75">
      <c r="A12" t="s">
        <v>23</v>
      </c>
      <c r="B12" s="1">
        <v>7</v>
      </c>
      <c r="C12" s="1">
        <v>5</v>
      </c>
      <c r="D12" s="1">
        <v>8</v>
      </c>
      <c r="E12" s="1">
        <v>2</v>
      </c>
      <c r="F12" s="1">
        <v>5</v>
      </c>
      <c r="G12" s="1">
        <v>8</v>
      </c>
      <c r="I12">
        <f>SUM(B12:G12)</f>
        <v>35</v>
      </c>
      <c r="J12">
        <f t="shared" si="1"/>
        <v>5.833333333333333</v>
      </c>
      <c r="K12" s="1">
        <v>22</v>
      </c>
      <c r="L12" s="2">
        <f t="shared" si="2"/>
        <v>0.26515151515151514</v>
      </c>
    </row>
    <row r="13" spans="1:12" ht="12.75">
      <c r="A13" t="s">
        <v>24</v>
      </c>
      <c r="B13" s="1">
        <v>3</v>
      </c>
      <c r="C13" s="1">
        <v>2</v>
      </c>
      <c r="D13" s="1">
        <v>1</v>
      </c>
      <c r="E13" s="1">
        <v>1</v>
      </c>
      <c r="F13" s="1">
        <v>2</v>
      </c>
      <c r="G13" s="1">
        <v>2</v>
      </c>
      <c r="I13">
        <f t="shared" si="0"/>
        <v>11</v>
      </c>
      <c r="J13">
        <f t="shared" si="1"/>
        <v>1.8333333333333333</v>
      </c>
      <c r="K13" s="1">
        <v>6</v>
      </c>
      <c r="L13" s="2">
        <f t="shared" si="2"/>
        <v>0.3055555555555555</v>
      </c>
    </row>
    <row r="14" spans="1:12" ht="12.75">
      <c r="A14" t="s">
        <v>25</v>
      </c>
      <c r="B14" s="1">
        <v>1</v>
      </c>
      <c r="C14" s="1">
        <v>2</v>
      </c>
      <c r="D14" s="1">
        <v>0</v>
      </c>
      <c r="E14" s="1">
        <v>1</v>
      </c>
      <c r="F14" s="1">
        <v>1</v>
      </c>
      <c r="G14" s="1">
        <v>0</v>
      </c>
      <c r="I14">
        <f t="shared" si="0"/>
        <v>5</v>
      </c>
      <c r="J14">
        <f t="shared" si="1"/>
        <v>0.8333333333333334</v>
      </c>
      <c r="K14" s="1">
        <v>3</v>
      </c>
      <c r="L14" s="2">
        <f t="shared" si="2"/>
        <v>0.2777777777777778</v>
      </c>
    </row>
    <row r="15" spans="1:12" ht="12.75">
      <c r="A15" t="s">
        <v>26</v>
      </c>
      <c r="B15" s="1">
        <v>0</v>
      </c>
      <c r="C15" s="1">
        <v>0</v>
      </c>
      <c r="D15" s="1">
        <v>0</v>
      </c>
      <c r="E15" s="1">
        <v>1</v>
      </c>
      <c r="F15" s="1">
        <v>5</v>
      </c>
      <c r="G15" s="1">
        <v>0</v>
      </c>
      <c r="I15">
        <f t="shared" si="0"/>
        <v>6</v>
      </c>
      <c r="J15">
        <f t="shared" si="1"/>
        <v>1</v>
      </c>
      <c r="K15" s="1">
        <v>7</v>
      </c>
      <c r="L15" s="2">
        <f t="shared" si="2"/>
        <v>0.14285714285714285</v>
      </c>
    </row>
    <row r="16" spans="1:12" ht="12.75">
      <c r="A16" t="s">
        <v>27</v>
      </c>
      <c r="B16" s="1">
        <v>10</v>
      </c>
      <c r="C16" s="1">
        <v>6</v>
      </c>
      <c r="D16" s="1">
        <v>6</v>
      </c>
      <c r="E16" s="1">
        <v>2</v>
      </c>
      <c r="F16" s="1">
        <v>2</v>
      </c>
      <c r="G16" s="1">
        <v>4</v>
      </c>
      <c r="I16">
        <f t="shared" si="0"/>
        <v>30</v>
      </c>
      <c r="J16">
        <f t="shared" si="1"/>
        <v>5</v>
      </c>
      <c r="K16" s="1">
        <v>19</v>
      </c>
      <c r="L16" s="2">
        <f t="shared" si="2"/>
        <v>0.2631578947368421</v>
      </c>
    </row>
    <row r="17" spans="1:12" ht="12.75">
      <c r="A17" t="s">
        <v>28</v>
      </c>
      <c r="B17" s="1">
        <v>7</v>
      </c>
      <c r="C17" s="1">
        <v>6</v>
      </c>
      <c r="D17" s="1">
        <v>10</v>
      </c>
      <c r="E17" s="1">
        <v>5</v>
      </c>
      <c r="F17" s="1">
        <v>10</v>
      </c>
      <c r="G17" s="1">
        <v>11</v>
      </c>
      <c r="I17">
        <f t="shared" si="0"/>
        <v>49</v>
      </c>
      <c r="J17">
        <f t="shared" si="1"/>
        <v>8.166666666666666</v>
      </c>
      <c r="K17" s="1">
        <v>27</v>
      </c>
      <c r="L17" s="2">
        <f t="shared" si="2"/>
        <v>0.3024691358024691</v>
      </c>
    </row>
    <row r="18" spans="1:12" ht="12.75">
      <c r="A18" t="s">
        <v>29</v>
      </c>
      <c r="B18" s="1">
        <v>13</v>
      </c>
      <c r="C18" s="1">
        <v>7</v>
      </c>
      <c r="D18" s="1">
        <v>2</v>
      </c>
      <c r="E18" s="1">
        <v>3</v>
      </c>
      <c r="F18" s="1">
        <v>4</v>
      </c>
      <c r="G18" s="1">
        <v>5</v>
      </c>
      <c r="I18">
        <f t="shared" si="0"/>
        <v>34</v>
      </c>
      <c r="J18">
        <f t="shared" si="1"/>
        <v>5.666666666666667</v>
      </c>
      <c r="K18" s="1">
        <v>23</v>
      </c>
      <c r="L18" s="2">
        <f t="shared" si="2"/>
        <v>0.2463768115942029</v>
      </c>
    </row>
    <row r="19" spans="1:12" ht="12.75">
      <c r="A19" t="s">
        <v>30</v>
      </c>
      <c r="B19" s="1">
        <v>11</v>
      </c>
      <c r="C19" s="1">
        <v>10</v>
      </c>
      <c r="D19" s="1">
        <v>20</v>
      </c>
      <c r="E19" s="1">
        <v>11</v>
      </c>
      <c r="F19" s="1">
        <v>29</v>
      </c>
      <c r="G19" s="1">
        <v>20</v>
      </c>
      <c r="I19">
        <f t="shared" si="0"/>
        <v>101</v>
      </c>
      <c r="J19">
        <f t="shared" si="1"/>
        <v>16.833333333333332</v>
      </c>
      <c r="K19" s="1">
        <v>58</v>
      </c>
      <c r="L19" s="2">
        <f t="shared" si="2"/>
        <v>0.29022988505747127</v>
      </c>
    </row>
    <row r="20" spans="1:12" ht="12.75">
      <c r="A20" t="s">
        <v>31</v>
      </c>
      <c r="B20" s="1">
        <v>0</v>
      </c>
      <c r="C20" s="1">
        <v>0</v>
      </c>
      <c r="D20" s="1">
        <v>2</v>
      </c>
      <c r="E20" s="1">
        <v>3</v>
      </c>
      <c r="F20" s="1">
        <v>2</v>
      </c>
      <c r="G20" s="1">
        <v>3</v>
      </c>
      <c r="I20">
        <f t="shared" si="0"/>
        <v>10</v>
      </c>
      <c r="J20">
        <f t="shared" si="1"/>
        <v>1.6666666666666667</v>
      </c>
      <c r="K20" s="1">
        <v>6</v>
      </c>
      <c r="L20" s="2">
        <f t="shared" si="2"/>
        <v>0.2777777777777778</v>
      </c>
    </row>
    <row r="21" spans="1:12" ht="12.75">
      <c r="A21" t="s">
        <v>32</v>
      </c>
      <c r="B21" s="1">
        <v>2</v>
      </c>
      <c r="C21" s="1">
        <v>2</v>
      </c>
      <c r="D21" s="1">
        <v>4</v>
      </c>
      <c r="E21" s="1">
        <v>7</v>
      </c>
      <c r="F21" s="1">
        <v>4</v>
      </c>
      <c r="G21" s="1">
        <v>5</v>
      </c>
      <c r="I21">
        <f t="shared" si="0"/>
        <v>24</v>
      </c>
      <c r="J21">
        <f t="shared" si="1"/>
        <v>4</v>
      </c>
      <c r="K21" s="1">
        <v>15</v>
      </c>
      <c r="L21" s="2">
        <f t="shared" si="2"/>
        <v>0.26666666666666666</v>
      </c>
    </row>
    <row r="22" spans="1:12" ht="12.75">
      <c r="A22" t="s">
        <v>33</v>
      </c>
      <c r="B22" s="1">
        <v>18</v>
      </c>
      <c r="C22" s="1">
        <v>12</v>
      </c>
      <c r="D22" s="1">
        <v>2</v>
      </c>
      <c r="E22" s="1">
        <v>5</v>
      </c>
      <c r="F22" s="1">
        <v>3</v>
      </c>
      <c r="G22" s="1">
        <v>10</v>
      </c>
      <c r="I22">
        <f t="shared" si="0"/>
        <v>50</v>
      </c>
      <c r="J22">
        <f t="shared" si="1"/>
        <v>8.333333333333334</v>
      </c>
      <c r="K22" s="1">
        <v>33</v>
      </c>
      <c r="L22" s="2">
        <f t="shared" si="2"/>
        <v>0.25252525252525254</v>
      </c>
    </row>
    <row r="23" spans="1:12" ht="12.75">
      <c r="A23" t="s">
        <v>34</v>
      </c>
      <c r="B23" s="1">
        <v>0</v>
      </c>
      <c r="C23" s="1">
        <v>0</v>
      </c>
      <c r="D23" s="1">
        <v>1</v>
      </c>
      <c r="E23" s="1">
        <v>0</v>
      </c>
      <c r="F23" s="1">
        <v>0</v>
      </c>
      <c r="G23" s="1">
        <v>0</v>
      </c>
      <c r="I23">
        <f t="shared" si="0"/>
        <v>1</v>
      </c>
      <c r="J23">
        <f t="shared" si="1"/>
        <v>0.16666666666666666</v>
      </c>
      <c r="K23" s="1">
        <v>1</v>
      </c>
      <c r="L23" s="2">
        <f t="shared" si="2"/>
        <v>0.16666666666666666</v>
      </c>
    </row>
    <row r="24" spans="1:12" ht="12.75">
      <c r="A24" t="s">
        <v>35</v>
      </c>
      <c r="B24" s="1">
        <v>44</v>
      </c>
      <c r="C24" s="1">
        <v>20</v>
      </c>
      <c r="D24" s="1">
        <v>38</v>
      </c>
      <c r="E24" s="1">
        <v>24</v>
      </c>
      <c r="F24" s="1">
        <v>43</v>
      </c>
      <c r="G24" s="1">
        <v>39</v>
      </c>
      <c r="I24">
        <f t="shared" si="0"/>
        <v>208</v>
      </c>
      <c r="J24">
        <f t="shared" si="1"/>
        <v>34.666666666666664</v>
      </c>
      <c r="K24" s="1">
        <v>120</v>
      </c>
      <c r="L24" s="2">
        <f t="shared" si="2"/>
        <v>0.28888888888888886</v>
      </c>
    </row>
    <row r="25" spans="1:12" ht="12.75">
      <c r="A25" t="s">
        <v>36</v>
      </c>
      <c r="B25" s="1">
        <v>1</v>
      </c>
      <c r="C25" s="1">
        <v>0</v>
      </c>
      <c r="D25" s="1">
        <v>4</v>
      </c>
      <c r="E25" s="1">
        <v>3</v>
      </c>
      <c r="F25" s="1">
        <v>3</v>
      </c>
      <c r="G25" s="1">
        <v>4</v>
      </c>
      <c r="I25">
        <f t="shared" si="0"/>
        <v>15</v>
      </c>
      <c r="J25">
        <f t="shared" si="1"/>
        <v>2.5</v>
      </c>
      <c r="K25" s="1">
        <v>8</v>
      </c>
      <c r="L25" s="2">
        <f t="shared" si="2"/>
        <v>0.3125</v>
      </c>
    </row>
    <row r="26" spans="1:12" ht="12.75">
      <c r="A26" t="s">
        <v>37</v>
      </c>
      <c r="B26" s="1">
        <v>18</v>
      </c>
      <c r="C26" s="1">
        <v>12</v>
      </c>
      <c r="D26" s="1">
        <v>6</v>
      </c>
      <c r="E26" s="1">
        <v>5</v>
      </c>
      <c r="F26" s="1">
        <v>0</v>
      </c>
      <c r="G26" s="1">
        <v>17</v>
      </c>
      <c r="I26">
        <f t="shared" si="0"/>
        <v>58</v>
      </c>
      <c r="J26">
        <f t="shared" si="1"/>
        <v>9.666666666666666</v>
      </c>
      <c r="K26" s="1">
        <v>41</v>
      </c>
      <c r="L26" s="2">
        <f t="shared" si="2"/>
        <v>0.23577235772357721</v>
      </c>
    </row>
    <row r="27" spans="1:12" ht="12.75">
      <c r="A27" t="s">
        <v>38</v>
      </c>
      <c r="B27" s="1">
        <v>4</v>
      </c>
      <c r="C27" s="1">
        <v>2</v>
      </c>
      <c r="D27" s="1">
        <v>2</v>
      </c>
      <c r="E27" s="1">
        <v>2</v>
      </c>
      <c r="F27" s="1">
        <v>4</v>
      </c>
      <c r="G27" s="1">
        <v>3</v>
      </c>
      <c r="I27">
        <f t="shared" si="0"/>
        <v>17</v>
      </c>
      <c r="J27">
        <f t="shared" si="1"/>
        <v>2.8333333333333335</v>
      </c>
      <c r="K27" s="1">
        <v>8</v>
      </c>
      <c r="L27" s="2">
        <f t="shared" si="2"/>
        <v>0.3541666666666667</v>
      </c>
    </row>
    <row r="28" spans="1:12" ht="12.75">
      <c r="A28" t="s">
        <v>39</v>
      </c>
      <c r="B28" s="1">
        <v>1</v>
      </c>
      <c r="C28" s="1">
        <v>1</v>
      </c>
      <c r="D28" s="1">
        <v>0</v>
      </c>
      <c r="E28" s="1">
        <v>0</v>
      </c>
      <c r="F28" s="1">
        <v>1</v>
      </c>
      <c r="G28" s="1">
        <v>0</v>
      </c>
      <c r="I28">
        <f t="shared" si="0"/>
        <v>3</v>
      </c>
      <c r="J28">
        <f t="shared" si="1"/>
        <v>0.5</v>
      </c>
      <c r="K28" s="1">
        <v>5</v>
      </c>
      <c r="L28" s="2">
        <f t="shared" si="2"/>
        <v>0.1</v>
      </c>
    </row>
    <row r="29" spans="1:12" ht="12.75">
      <c r="A29" t="s">
        <v>40</v>
      </c>
      <c r="B29" s="1">
        <v>13</v>
      </c>
      <c r="C29" s="1">
        <v>11</v>
      </c>
      <c r="D29" s="1">
        <v>4</v>
      </c>
      <c r="E29" s="1">
        <v>7</v>
      </c>
      <c r="F29" s="1">
        <v>8</v>
      </c>
      <c r="G29" s="1">
        <v>20</v>
      </c>
      <c r="I29">
        <f t="shared" si="0"/>
        <v>63</v>
      </c>
      <c r="J29">
        <f t="shared" si="1"/>
        <v>10.5</v>
      </c>
      <c r="K29" s="1">
        <v>41</v>
      </c>
      <c r="L29" s="2">
        <f t="shared" si="2"/>
        <v>0.25609756097560976</v>
      </c>
    </row>
    <row r="30" spans="1:12" ht="12.75">
      <c r="A30" t="s">
        <v>41</v>
      </c>
      <c r="B30" s="1">
        <v>5</v>
      </c>
      <c r="C30" s="1">
        <v>4</v>
      </c>
      <c r="D30" s="1">
        <v>2</v>
      </c>
      <c r="E30" s="1">
        <v>2</v>
      </c>
      <c r="F30" s="1">
        <v>4</v>
      </c>
      <c r="G30" s="1">
        <v>4</v>
      </c>
      <c r="I30">
        <f t="shared" si="0"/>
        <v>21</v>
      </c>
      <c r="J30">
        <f t="shared" si="1"/>
        <v>3.5</v>
      </c>
      <c r="K30" s="1">
        <v>18</v>
      </c>
      <c r="L30" s="2">
        <f t="shared" si="2"/>
        <v>0.19444444444444445</v>
      </c>
    </row>
    <row r="31" spans="1:12" ht="12.75">
      <c r="A31" t="s">
        <v>42</v>
      </c>
      <c r="B31" s="1">
        <v>6</v>
      </c>
      <c r="C31" s="1">
        <v>4</v>
      </c>
      <c r="D31" s="1">
        <v>6</v>
      </c>
      <c r="E31" s="1">
        <v>3</v>
      </c>
      <c r="F31" s="1">
        <v>8</v>
      </c>
      <c r="G31" s="1">
        <v>4</v>
      </c>
      <c r="I31">
        <f t="shared" si="0"/>
        <v>31</v>
      </c>
      <c r="J31">
        <f t="shared" si="1"/>
        <v>5.166666666666667</v>
      </c>
      <c r="K31" s="1">
        <v>18</v>
      </c>
      <c r="L31" s="2">
        <f t="shared" si="2"/>
        <v>0.28703703703703703</v>
      </c>
    </row>
    <row r="32" spans="1:12" ht="12.75">
      <c r="A32" t="s">
        <v>43</v>
      </c>
      <c r="B32" s="1">
        <v>0</v>
      </c>
      <c r="C32" s="1">
        <v>0</v>
      </c>
      <c r="D32" s="1">
        <v>3</v>
      </c>
      <c r="E32" s="1">
        <v>0</v>
      </c>
      <c r="F32" s="1">
        <v>5</v>
      </c>
      <c r="G32" s="1">
        <v>2</v>
      </c>
      <c r="I32">
        <f t="shared" si="0"/>
        <v>10</v>
      </c>
      <c r="J32">
        <f t="shared" si="1"/>
        <v>1.6666666666666667</v>
      </c>
      <c r="K32" s="1">
        <v>8</v>
      </c>
      <c r="L32" s="2">
        <f t="shared" si="2"/>
        <v>0.20833333333333334</v>
      </c>
    </row>
    <row r="34" spans="1:8" ht="12.75">
      <c r="A34" t="s">
        <v>44</v>
      </c>
      <c r="B34" s="1">
        <f aca="true" t="shared" si="3" ref="B34:G34">SUM(B4:B33)</f>
        <v>219</v>
      </c>
      <c r="C34" s="1">
        <f t="shared" si="3"/>
        <v>153</v>
      </c>
      <c r="D34" s="1">
        <f t="shared" si="3"/>
        <v>195</v>
      </c>
      <c r="E34" s="1">
        <f t="shared" si="3"/>
        <v>127</v>
      </c>
      <c r="F34" s="1">
        <f t="shared" si="3"/>
        <v>212</v>
      </c>
      <c r="G34" s="1">
        <f t="shared" si="3"/>
        <v>241</v>
      </c>
      <c r="H34" s="1">
        <f>SUM(B34:G34)</f>
        <v>1147</v>
      </c>
    </row>
    <row r="35" spans="1:8" ht="12.75">
      <c r="A35" t="s">
        <v>45</v>
      </c>
      <c r="B35" s="1">
        <v>157</v>
      </c>
      <c r="C35" s="1">
        <v>79</v>
      </c>
      <c r="D35" s="1">
        <v>176</v>
      </c>
      <c r="E35" s="1">
        <v>120</v>
      </c>
      <c r="F35" s="1">
        <v>256</v>
      </c>
      <c r="G35" s="1">
        <v>163</v>
      </c>
      <c r="H35" s="1">
        <f>SUM(B35:G35)</f>
        <v>951</v>
      </c>
    </row>
    <row r="36" ht="12.75">
      <c r="H36" s="1">
        <f>SUM(H34:H35)</f>
        <v>2098</v>
      </c>
    </row>
    <row r="37" spans="1:8" ht="12.75">
      <c r="A37" t="s">
        <v>7</v>
      </c>
      <c r="B37" s="1">
        <f aca="true" t="shared" si="4" ref="B37:H37">SUM(B34:B35)</f>
        <v>376</v>
      </c>
      <c r="C37" s="1">
        <f t="shared" si="4"/>
        <v>232</v>
      </c>
      <c r="D37" s="1">
        <f t="shared" si="4"/>
        <v>371</v>
      </c>
      <c r="E37" s="1">
        <f t="shared" si="4"/>
        <v>247</v>
      </c>
      <c r="F37" s="1">
        <f t="shared" si="4"/>
        <v>468</v>
      </c>
      <c r="G37" s="1">
        <f t="shared" si="4"/>
        <v>404</v>
      </c>
      <c r="H37" s="1">
        <f t="shared" si="4"/>
        <v>2098</v>
      </c>
    </row>
  </sheetData>
  <printOptions/>
  <pageMargins left="0.5" right="0.5" top="1" bottom="1" header="0.5" footer="0.5"/>
  <pageSetup horizontalDpi="300" verticalDpi="3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="60" zoomScaleNormal="75" workbookViewId="0" topLeftCell="A1">
      <selection activeCell="J27" sqref="J27"/>
    </sheetView>
  </sheetViews>
  <sheetFormatPr defaultColWidth="9.140625" defaultRowHeight="12.75"/>
  <cols>
    <col min="1" max="1" width="22.00390625" style="0" customWidth="1"/>
    <col min="2" max="2" width="10.28125" style="1" bestFit="1" customWidth="1"/>
    <col min="3" max="3" width="10.8515625" style="1" bestFit="1" customWidth="1"/>
    <col min="4" max="4" width="10.28125" style="1" bestFit="1" customWidth="1"/>
    <col min="5" max="5" width="7.00390625" style="1" bestFit="1" customWidth="1"/>
    <col min="6" max="6" width="10.57421875" style="1" bestFit="1" customWidth="1"/>
    <col min="7" max="7" width="6.28125" style="1" bestFit="1" customWidth="1"/>
    <col min="8" max="8" width="11.140625" style="1" bestFit="1" customWidth="1"/>
    <col min="9" max="9" width="8.7109375" style="1" bestFit="1" customWidth="1"/>
    <col min="10" max="10" width="7.00390625" style="1" bestFit="1" customWidth="1"/>
    <col min="11" max="11" width="5.7109375" style="1" bestFit="1" customWidth="1"/>
    <col min="12" max="12" width="7.421875" style="1" bestFit="1" customWidth="1"/>
  </cols>
  <sheetData>
    <row r="1" spans="1:17" ht="12.75">
      <c r="A1" t="s">
        <v>90</v>
      </c>
      <c r="B1" s="1" t="s">
        <v>69</v>
      </c>
      <c r="C1" s="1" t="s">
        <v>69</v>
      </c>
      <c r="D1" s="1" t="s">
        <v>91</v>
      </c>
      <c r="E1" s="1" t="s">
        <v>92</v>
      </c>
      <c r="F1" s="1" t="s">
        <v>93</v>
      </c>
      <c r="G1" s="1" t="s">
        <v>94</v>
      </c>
      <c r="H1" s="1" t="s">
        <v>95</v>
      </c>
      <c r="I1" s="1" t="s">
        <v>96</v>
      </c>
      <c r="J1" s="1" t="s">
        <v>97</v>
      </c>
      <c r="K1" s="1" t="s">
        <v>98</v>
      </c>
      <c r="L1" s="1" t="s">
        <v>99</v>
      </c>
      <c r="N1" t="s">
        <v>56</v>
      </c>
      <c r="O1" t="s">
        <v>100</v>
      </c>
      <c r="P1" s="1" t="s">
        <v>7</v>
      </c>
      <c r="Q1" s="2" t="s">
        <v>8</v>
      </c>
    </row>
    <row r="2" spans="2:17" ht="12.75">
      <c r="B2" s="1" t="s">
        <v>101</v>
      </c>
      <c r="C2" s="1" t="s">
        <v>102</v>
      </c>
      <c r="D2" s="1" t="s">
        <v>103</v>
      </c>
      <c r="E2" s="1" t="s">
        <v>104</v>
      </c>
      <c r="F2" s="1" t="s">
        <v>105</v>
      </c>
      <c r="H2" s="1" t="s">
        <v>106</v>
      </c>
      <c r="I2" s="1" t="s">
        <v>107</v>
      </c>
      <c r="J2" s="1" t="s">
        <v>108</v>
      </c>
      <c r="L2" s="1" t="s">
        <v>107</v>
      </c>
      <c r="P2" s="1" t="s">
        <v>13</v>
      </c>
      <c r="Q2" s="2" t="s">
        <v>14</v>
      </c>
    </row>
    <row r="3" spans="16:17" ht="12.75">
      <c r="P3" s="1"/>
      <c r="Q3" s="2"/>
    </row>
    <row r="4" spans="1:17" ht="12.75">
      <c r="A4" t="s">
        <v>15</v>
      </c>
      <c r="B4" s="1">
        <v>2</v>
      </c>
      <c r="C4" s="1">
        <v>0</v>
      </c>
      <c r="D4" s="1">
        <v>0</v>
      </c>
      <c r="E4" s="1">
        <v>0</v>
      </c>
      <c r="F4" s="1">
        <v>6</v>
      </c>
      <c r="G4" s="1">
        <v>3</v>
      </c>
      <c r="H4" s="1">
        <v>1</v>
      </c>
      <c r="I4" s="1">
        <v>1</v>
      </c>
      <c r="J4" s="1">
        <v>2</v>
      </c>
      <c r="K4" s="1">
        <v>5</v>
      </c>
      <c r="L4" s="1">
        <v>1</v>
      </c>
      <c r="N4">
        <f>SUM(B4:L4)</f>
        <v>21</v>
      </c>
      <c r="O4">
        <f>N4/11</f>
        <v>1.9090909090909092</v>
      </c>
      <c r="P4" s="1">
        <v>14</v>
      </c>
      <c r="Q4" s="2">
        <f>O4/P4</f>
        <v>0.13636363636363638</v>
      </c>
    </row>
    <row r="5" spans="1:17" ht="12.75">
      <c r="A5" t="s">
        <v>16</v>
      </c>
      <c r="B5" s="1">
        <v>0</v>
      </c>
      <c r="C5" s="1">
        <v>1</v>
      </c>
      <c r="D5" s="1">
        <v>0</v>
      </c>
      <c r="E5" s="1">
        <v>0</v>
      </c>
      <c r="F5" s="1">
        <v>5</v>
      </c>
      <c r="G5" s="1">
        <v>3</v>
      </c>
      <c r="H5" s="1">
        <v>1</v>
      </c>
      <c r="I5" s="1">
        <v>0</v>
      </c>
      <c r="J5" s="1">
        <v>0</v>
      </c>
      <c r="K5" s="1">
        <v>9</v>
      </c>
      <c r="L5" s="1">
        <v>1</v>
      </c>
      <c r="N5">
        <f aca="true" t="shared" si="0" ref="N5:N32">SUM(B5:L5)</f>
        <v>20</v>
      </c>
      <c r="O5">
        <f aca="true" t="shared" si="1" ref="O5:O32">N5/11</f>
        <v>1.8181818181818181</v>
      </c>
      <c r="P5" s="1">
        <v>21</v>
      </c>
      <c r="Q5" s="2">
        <f aca="true" t="shared" si="2" ref="Q5:Q32">O5/P5</f>
        <v>0.08658008658008658</v>
      </c>
    </row>
    <row r="6" spans="1:17" ht="12.75">
      <c r="A6" t="s">
        <v>17</v>
      </c>
      <c r="B6" s="1">
        <v>0</v>
      </c>
      <c r="C6" s="1">
        <v>2</v>
      </c>
      <c r="D6" s="1">
        <v>2</v>
      </c>
      <c r="E6" s="1">
        <v>1</v>
      </c>
      <c r="F6" s="1">
        <v>9</v>
      </c>
      <c r="G6" s="1">
        <v>5</v>
      </c>
      <c r="H6" s="1">
        <v>4</v>
      </c>
      <c r="I6" s="1">
        <v>0</v>
      </c>
      <c r="J6" s="1">
        <v>3</v>
      </c>
      <c r="K6" s="1">
        <v>10</v>
      </c>
      <c r="L6" s="1">
        <v>10</v>
      </c>
      <c r="N6">
        <f t="shared" si="0"/>
        <v>46</v>
      </c>
      <c r="O6">
        <f t="shared" si="1"/>
        <v>4.181818181818182</v>
      </c>
      <c r="P6" s="1">
        <v>42</v>
      </c>
      <c r="Q6" s="2">
        <f t="shared" si="2"/>
        <v>0.09956709956709957</v>
      </c>
    </row>
    <row r="7" spans="1:17" ht="12.75">
      <c r="A7" t="s">
        <v>18</v>
      </c>
      <c r="B7" s="1">
        <v>0</v>
      </c>
      <c r="C7" s="1">
        <v>0</v>
      </c>
      <c r="D7" s="1">
        <v>0</v>
      </c>
      <c r="E7" s="1">
        <v>0</v>
      </c>
      <c r="F7" s="1">
        <v>1</v>
      </c>
      <c r="G7" s="1">
        <v>0</v>
      </c>
      <c r="H7" s="1">
        <v>1</v>
      </c>
      <c r="I7" s="1">
        <v>0</v>
      </c>
      <c r="J7" s="1">
        <v>0</v>
      </c>
      <c r="K7" s="1">
        <v>1</v>
      </c>
      <c r="L7" s="1">
        <v>0</v>
      </c>
      <c r="N7">
        <f t="shared" si="0"/>
        <v>3</v>
      </c>
      <c r="O7">
        <f t="shared" si="1"/>
        <v>0.2727272727272727</v>
      </c>
      <c r="P7" s="1">
        <v>5</v>
      </c>
      <c r="Q7" s="2">
        <f t="shared" si="2"/>
        <v>0.05454545454545454</v>
      </c>
    </row>
    <row r="8" spans="1:17" ht="12.75">
      <c r="A8" t="s">
        <v>19</v>
      </c>
      <c r="B8" s="1">
        <v>1</v>
      </c>
      <c r="C8" s="1">
        <v>1</v>
      </c>
      <c r="D8" s="1">
        <v>2</v>
      </c>
      <c r="E8" s="1">
        <v>0</v>
      </c>
      <c r="F8" s="1">
        <v>8</v>
      </c>
      <c r="G8" s="1">
        <v>6</v>
      </c>
      <c r="H8" s="1">
        <v>1</v>
      </c>
      <c r="I8" s="1">
        <v>4</v>
      </c>
      <c r="J8" s="1">
        <v>2</v>
      </c>
      <c r="K8" s="1">
        <v>13</v>
      </c>
      <c r="L8" s="1">
        <v>1</v>
      </c>
      <c r="N8">
        <f t="shared" si="0"/>
        <v>39</v>
      </c>
      <c r="O8">
        <f t="shared" si="1"/>
        <v>3.5454545454545454</v>
      </c>
      <c r="P8" s="1">
        <v>32</v>
      </c>
      <c r="Q8" s="2">
        <f t="shared" si="2"/>
        <v>0.11079545454545454</v>
      </c>
    </row>
    <row r="9" spans="1:17" ht="12.75">
      <c r="A9" t="s">
        <v>20</v>
      </c>
      <c r="B9" s="1">
        <v>2</v>
      </c>
      <c r="C9" s="1">
        <v>3</v>
      </c>
      <c r="D9" s="1">
        <v>4</v>
      </c>
      <c r="E9" s="1">
        <v>0</v>
      </c>
      <c r="F9" s="1">
        <v>32</v>
      </c>
      <c r="G9" s="1">
        <v>4</v>
      </c>
      <c r="H9" s="1">
        <v>7</v>
      </c>
      <c r="I9" s="1">
        <v>2</v>
      </c>
      <c r="J9" s="1">
        <v>7</v>
      </c>
      <c r="K9" s="1">
        <v>35</v>
      </c>
      <c r="L9" s="1">
        <v>9</v>
      </c>
      <c r="N9">
        <f t="shared" si="0"/>
        <v>105</v>
      </c>
      <c r="O9">
        <f t="shared" si="1"/>
        <v>9.545454545454545</v>
      </c>
      <c r="P9" s="1">
        <v>84</v>
      </c>
      <c r="Q9" s="2">
        <f t="shared" si="2"/>
        <v>0.11363636363636363</v>
      </c>
    </row>
    <row r="10" spans="1:17" ht="12.75">
      <c r="A10" t="s">
        <v>21</v>
      </c>
      <c r="B10" s="1">
        <v>0</v>
      </c>
      <c r="C10" s="1">
        <v>0</v>
      </c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N10">
        <f t="shared" si="0"/>
        <v>1</v>
      </c>
      <c r="O10">
        <f t="shared" si="1"/>
        <v>0.09090909090909091</v>
      </c>
      <c r="P10" s="1">
        <v>1</v>
      </c>
      <c r="Q10" s="2">
        <f t="shared" si="2"/>
        <v>0.09090909090909091</v>
      </c>
    </row>
    <row r="11" spans="1:17" ht="12.75">
      <c r="A11" t="s">
        <v>22</v>
      </c>
      <c r="B11" s="1">
        <v>1</v>
      </c>
      <c r="C11" s="1">
        <v>3</v>
      </c>
      <c r="D11" s="1">
        <v>1</v>
      </c>
      <c r="E11" s="1">
        <v>2</v>
      </c>
      <c r="F11" s="1">
        <v>15</v>
      </c>
      <c r="G11" s="1">
        <v>6</v>
      </c>
      <c r="H11" s="1">
        <v>4</v>
      </c>
      <c r="I11" s="1">
        <v>1</v>
      </c>
      <c r="J11" s="1">
        <v>4</v>
      </c>
      <c r="K11" s="1">
        <v>15</v>
      </c>
      <c r="L11" s="1">
        <v>2</v>
      </c>
      <c r="N11">
        <f t="shared" si="0"/>
        <v>54</v>
      </c>
      <c r="O11">
        <f t="shared" si="1"/>
        <v>4.909090909090909</v>
      </c>
      <c r="P11" s="1">
        <v>51</v>
      </c>
      <c r="Q11" s="2">
        <f t="shared" si="2"/>
        <v>0.0962566844919786</v>
      </c>
    </row>
    <row r="12" spans="1:17" ht="12.75">
      <c r="A12" t="s">
        <v>23</v>
      </c>
      <c r="B12" s="1">
        <v>0</v>
      </c>
      <c r="C12" s="1">
        <v>0</v>
      </c>
      <c r="D12" s="1">
        <v>4</v>
      </c>
      <c r="E12" s="1">
        <v>1</v>
      </c>
      <c r="F12" s="1">
        <v>9</v>
      </c>
      <c r="G12" s="1">
        <v>1</v>
      </c>
      <c r="H12" s="1">
        <v>0</v>
      </c>
      <c r="I12" s="1">
        <v>0</v>
      </c>
      <c r="J12" s="1">
        <v>0</v>
      </c>
      <c r="K12" s="1">
        <v>7</v>
      </c>
      <c r="L12" s="1">
        <v>2</v>
      </c>
      <c r="N12">
        <f t="shared" si="0"/>
        <v>24</v>
      </c>
      <c r="O12">
        <f t="shared" si="1"/>
        <v>2.1818181818181817</v>
      </c>
      <c r="P12" s="1">
        <v>22</v>
      </c>
      <c r="Q12" s="2">
        <f t="shared" si="2"/>
        <v>0.09917355371900825</v>
      </c>
    </row>
    <row r="13" spans="1:17" ht="12.75">
      <c r="A13" t="s">
        <v>24</v>
      </c>
      <c r="B13" s="1">
        <v>1</v>
      </c>
      <c r="C13" s="1">
        <v>0</v>
      </c>
      <c r="D13" s="1">
        <v>0</v>
      </c>
      <c r="E13" s="1">
        <v>0</v>
      </c>
      <c r="F13" s="1">
        <v>1</v>
      </c>
      <c r="G13" s="1">
        <v>1</v>
      </c>
      <c r="H13" s="1">
        <v>2</v>
      </c>
      <c r="I13" s="1">
        <v>0</v>
      </c>
      <c r="J13" s="1">
        <v>0</v>
      </c>
      <c r="K13" s="1">
        <v>3</v>
      </c>
      <c r="L13" s="1">
        <v>2</v>
      </c>
      <c r="N13">
        <f t="shared" si="0"/>
        <v>10</v>
      </c>
      <c r="O13">
        <f t="shared" si="1"/>
        <v>0.9090909090909091</v>
      </c>
      <c r="P13" s="1">
        <v>6</v>
      </c>
      <c r="Q13" s="2">
        <f t="shared" si="2"/>
        <v>0.15151515151515152</v>
      </c>
    </row>
    <row r="14" spans="1:17" ht="12.75">
      <c r="A14" t="s">
        <v>25</v>
      </c>
      <c r="B14" s="1">
        <v>0</v>
      </c>
      <c r="C14" s="1">
        <v>0</v>
      </c>
      <c r="D14" s="1">
        <v>0</v>
      </c>
      <c r="E14" s="1">
        <v>0</v>
      </c>
      <c r="F14" s="1">
        <v>2</v>
      </c>
      <c r="G14" s="1">
        <v>0</v>
      </c>
      <c r="H14" s="1">
        <v>0</v>
      </c>
      <c r="I14" s="1">
        <v>0</v>
      </c>
      <c r="J14" s="1">
        <v>0</v>
      </c>
      <c r="K14" s="1">
        <v>3</v>
      </c>
      <c r="L14" s="1">
        <v>0</v>
      </c>
      <c r="N14">
        <f t="shared" si="0"/>
        <v>5</v>
      </c>
      <c r="O14">
        <f t="shared" si="1"/>
        <v>0.45454545454545453</v>
      </c>
      <c r="P14" s="1">
        <v>3</v>
      </c>
      <c r="Q14" s="2">
        <f t="shared" si="2"/>
        <v>0.15151515151515152</v>
      </c>
    </row>
    <row r="15" spans="1:17" ht="12.75">
      <c r="A15" t="s">
        <v>26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1</v>
      </c>
      <c r="H15" s="1">
        <v>2</v>
      </c>
      <c r="I15" s="1">
        <v>0</v>
      </c>
      <c r="J15" s="1">
        <v>0</v>
      </c>
      <c r="K15" s="1">
        <v>6</v>
      </c>
      <c r="L15" s="1">
        <v>1</v>
      </c>
      <c r="N15">
        <f t="shared" si="0"/>
        <v>10</v>
      </c>
      <c r="O15">
        <f t="shared" si="1"/>
        <v>0.9090909090909091</v>
      </c>
      <c r="P15" s="1">
        <v>7</v>
      </c>
      <c r="Q15" s="2">
        <f t="shared" si="2"/>
        <v>0.12987012987012986</v>
      </c>
    </row>
    <row r="16" spans="1:17" ht="12.75">
      <c r="A16" t="s">
        <v>27</v>
      </c>
      <c r="B16" s="1">
        <v>2</v>
      </c>
      <c r="C16" s="1">
        <v>0</v>
      </c>
      <c r="D16" s="1">
        <v>1</v>
      </c>
      <c r="E16" s="1">
        <v>0</v>
      </c>
      <c r="F16" s="1">
        <v>5</v>
      </c>
      <c r="G16" s="1">
        <v>1</v>
      </c>
      <c r="H16" s="1">
        <v>0</v>
      </c>
      <c r="I16" s="1">
        <v>2</v>
      </c>
      <c r="J16" s="1">
        <v>3</v>
      </c>
      <c r="K16" s="1">
        <v>9</v>
      </c>
      <c r="L16" s="1">
        <v>3</v>
      </c>
      <c r="N16">
        <f t="shared" si="0"/>
        <v>26</v>
      </c>
      <c r="O16">
        <f t="shared" si="1"/>
        <v>2.3636363636363638</v>
      </c>
      <c r="P16" s="1">
        <v>19</v>
      </c>
      <c r="Q16" s="2">
        <f t="shared" si="2"/>
        <v>0.1244019138755981</v>
      </c>
    </row>
    <row r="17" spans="1:17" ht="12.75">
      <c r="A17" t="s">
        <v>28</v>
      </c>
      <c r="B17" s="1">
        <v>2</v>
      </c>
      <c r="C17" s="1">
        <v>3</v>
      </c>
      <c r="D17" s="1">
        <v>0</v>
      </c>
      <c r="E17" s="1">
        <v>0</v>
      </c>
      <c r="F17" s="1">
        <v>9</v>
      </c>
      <c r="G17" s="1">
        <v>2</v>
      </c>
      <c r="H17" s="1">
        <v>1</v>
      </c>
      <c r="I17" s="1">
        <v>2</v>
      </c>
      <c r="J17" s="1">
        <v>3</v>
      </c>
      <c r="K17" s="1">
        <v>8</v>
      </c>
      <c r="L17" s="1">
        <v>4</v>
      </c>
      <c r="N17">
        <f t="shared" si="0"/>
        <v>34</v>
      </c>
      <c r="O17">
        <f t="shared" si="1"/>
        <v>3.090909090909091</v>
      </c>
      <c r="P17" s="1">
        <v>27</v>
      </c>
      <c r="Q17" s="2">
        <f t="shared" si="2"/>
        <v>0.11447811447811447</v>
      </c>
    </row>
    <row r="18" spans="1:17" ht="12.75">
      <c r="A18" t="s">
        <v>29</v>
      </c>
      <c r="B18" s="1">
        <v>2</v>
      </c>
      <c r="C18" s="1">
        <v>1</v>
      </c>
      <c r="D18" s="1">
        <v>0</v>
      </c>
      <c r="E18" s="1">
        <v>0</v>
      </c>
      <c r="F18" s="1">
        <v>5</v>
      </c>
      <c r="G18" s="1">
        <v>0</v>
      </c>
      <c r="H18" s="1">
        <v>1</v>
      </c>
      <c r="I18" s="1">
        <v>1</v>
      </c>
      <c r="J18" s="1">
        <v>0</v>
      </c>
      <c r="K18" s="1">
        <v>8</v>
      </c>
      <c r="L18" s="1">
        <v>5</v>
      </c>
      <c r="N18">
        <f t="shared" si="0"/>
        <v>23</v>
      </c>
      <c r="O18">
        <f t="shared" si="1"/>
        <v>2.090909090909091</v>
      </c>
      <c r="P18" s="1">
        <v>23</v>
      </c>
      <c r="Q18" s="2">
        <f t="shared" si="2"/>
        <v>0.09090909090909091</v>
      </c>
    </row>
    <row r="19" spans="1:17" ht="12.75">
      <c r="A19" t="s">
        <v>30</v>
      </c>
      <c r="B19" s="1">
        <v>6</v>
      </c>
      <c r="C19" s="1">
        <v>3</v>
      </c>
      <c r="D19" s="1">
        <v>1</v>
      </c>
      <c r="E19" s="1">
        <v>0</v>
      </c>
      <c r="F19" s="1">
        <v>14</v>
      </c>
      <c r="G19" s="1">
        <v>5</v>
      </c>
      <c r="H19" s="1">
        <v>6</v>
      </c>
      <c r="I19" s="1">
        <v>2</v>
      </c>
      <c r="J19" s="1">
        <v>4</v>
      </c>
      <c r="K19" s="1">
        <v>18</v>
      </c>
      <c r="L19" s="1">
        <v>6</v>
      </c>
      <c r="N19">
        <f t="shared" si="0"/>
        <v>65</v>
      </c>
      <c r="O19">
        <f t="shared" si="1"/>
        <v>5.909090909090909</v>
      </c>
      <c r="P19" s="1">
        <v>58</v>
      </c>
      <c r="Q19" s="2">
        <f t="shared" si="2"/>
        <v>0.10188087774294671</v>
      </c>
    </row>
    <row r="20" spans="1:17" ht="12.75">
      <c r="A20" t="s">
        <v>31</v>
      </c>
      <c r="B20" s="1">
        <v>0</v>
      </c>
      <c r="C20" s="1">
        <v>1</v>
      </c>
      <c r="D20" s="1">
        <v>0</v>
      </c>
      <c r="E20" s="1">
        <v>0</v>
      </c>
      <c r="F20" s="1">
        <v>3</v>
      </c>
      <c r="G20" s="1">
        <v>0</v>
      </c>
      <c r="H20" s="1">
        <v>0</v>
      </c>
      <c r="I20" s="1">
        <v>0</v>
      </c>
      <c r="J20" s="1">
        <v>3</v>
      </c>
      <c r="K20" s="1">
        <v>2</v>
      </c>
      <c r="L20" s="1">
        <v>0</v>
      </c>
      <c r="N20">
        <f t="shared" si="0"/>
        <v>9</v>
      </c>
      <c r="O20">
        <f t="shared" si="1"/>
        <v>0.8181818181818182</v>
      </c>
      <c r="P20" s="1">
        <v>6</v>
      </c>
      <c r="Q20" s="2">
        <f t="shared" si="2"/>
        <v>0.13636363636363638</v>
      </c>
    </row>
    <row r="21" spans="1:17" ht="12.75">
      <c r="A21" t="s">
        <v>32</v>
      </c>
      <c r="B21" s="1">
        <v>1</v>
      </c>
      <c r="C21" s="1">
        <v>1</v>
      </c>
      <c r="D21" s="1">
        <v>1</v>
      </c>
      <c r="E21" s="1">
        <v>0</v>
      </c>
      <c r="F21" s="1">
        <v>3</v>
      </c>
      <c r="G21" s="1">
        <v>0</v>
      </c>
      <c r="H21" s="1">
        <v>0</v>
      </c>
      <c r="I21" s="1">
        <v>1</v>
      </c>
      <c r="J21" s="1">
        <v>3</v>
      </c>
      <c r="K21" s="1">
        <v>5</v>
      </c>
      <c r="L21" s="1">
        <v>2</v>
      </c>
      <c r="N21">
        <f t="shared" si="0"/>
        <v>17</v>
      </c>
      <c r="O21">
        <f t="shared" si="1"/>
        <v>1.5454545454545454</v>
      </c>
      <c r="P21" s="1">
        <v>15</v>
      </c>
      <c r="Q21" s="2">
        <f t="shared" si="2"/>
        <v>0.10303030303030303</v>
      </c>
    </row>
    <row r="22" spans="1:17" ht="12.75">
      <c r="A22" t="s">
        <v>33</v>
      </c>
      <c r="B22" s="1">
        <v>0</v>
      </c>
      <c r="C22" s="1">
        <v>5</v>
      </c>
      <c r="D22" s="1">
        <v>1</v>
      </c>
      <c r="E22" s="1">
        <v>0</v>
      </c>
      <c r="F22" s="1">
        <v>6</v>
      </c>
      <c r="G22" s="1">
        <v>2</v>
      </c>
      <c r="H22" s="1">
        <v>2</v>
      </c>
      <c r="I22" s="1">
        <v>1</v>
      </c>
      <c r="J22" s="1">
        <v>1</v>
      </c>
      <c r="K22" s="1">
        <v>16</v>
      </c>
      <c r="L22" s="1">
        <v>5</v>
      </c>
      <c r="N22">
        <f t="shared" si="0"/>
        <v>39</v>
      </c>
      <c r="O22">
        <f t="shared" si="1"/>
        <v>3.5454545454545454</v>
      </c>
      <c r="P22" s="1">
        <v>33</v>
      </c>
      <c r="Q22" s="2">
        <f t="shared" si="2"/>
        <v>0.10743801652892562</v>
      </c>
    </row>
    <row r="23" spans="1:17" ht="12.75">
      <c r="A23" t="s">
        <v>34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</v>
      </c>
      <c r="K23" s="1">
        <v>1</v>
      </c>
      <c r="L23" s="1">
        <v>0</v>
      </c>
      <c r="N23">
        <f t="shared" si="0"/>
        <v>2</v>
      </c>
      <c r="O23">
        <f t="shared" si="1"/>
        <v>0.18181818181818182</v>
      </c>
      <c r="P23" s="1">
        <v>1</v>
      </c>
      <c r="Q23" s="2">
        <f t="shared" si="2"/>
        <v>0.18181818181818182</v>
      </c>
    </row>
    <row r="24" spans="1:17" ht="12.75">
      <c r="A24" t="s">
        <v>35</v>
      </c>
      <c r="B24" s="1">
        <v>3</v>
      </c>
      <c r="C24" s="1">
        <v>9</v>
      </c>
      <c r="D24" s="1">
        <v>6</v>
      </c>
      <c r="E24" s="1">
        <v>0</v>
      </c>
      <c r="F24" s="1">
        <v>49</v>
      </c>
      <c r="G24" s="1">
        <v>16</v>
      </c>
      <c r="H24" s="1">
        <v>6</v>
      </c>
      <c r="I24" s="1">
        <v>2</v>
      </c>
      <c r="J24" s="1">
        <v>6</v>
      </c>
      <c r="K24" s="1">
        <v>59</v>
      </c>
      <c r="L24" s="1">
        <v>6</v>
      </c>
      <c r="N24">
        <f t="shared" si="0"/>
        <v>162</v>
      </c>
      <c r="O24">
        <f t="shared" si="1"/>
        <v>14.727272727272727</v>
      </c>
      <c r="P24" s="1">
        <v>120</v>
      </c>
      <c r="Q24" s="2">
        <f t="shared" si="2"/>
        <v>0.12272727272727273</v>
      </c>
    </row>
    <row r="25" spans="1:17" ht="12.75">
      <c r="A25" t="s">
        <v>36</v>
      </c>
      <c r="B25" s="1">
        <v>0</v>
      </c>
      <c r="C25" s="1">
        <v>0</v>
      </c>
      <c r="D25" s="1">
        <v>0</v>
      </c>
      <c r="E25" s="1">
        <v>0</v>
      </c>
      <c r="F25" s="1">
        <v>2</v>
      </c>
      <c r="G25" s="1">
        <v>0</v>
      </c>
      <c r="H25" s="1">
        <v>0</v>
      </c>
      <c r="I25" s="1">
        <v>0</v>
      </c>
      <c r="J25" s="1">
        <v>0</v>
      </c>
      <c r="K25" s="1">
        <v>4</v>
      </c>
      <c r="L25" s="1">
        <v>2</v>
      </c>
      <c r="N25">
        <f t="shared" si="0"/>
        <v>8</v>
      </c>
      <c r="O25">
        <f t="shared" si="1"/>
        <v>0.7272727272727273</v>
      </c>
      <c r="P25" s="1">
        <v>8</v>
      </c>
      <c r="Q25" s="2">
        <f t="shared" si="2"/>
        <v>0.09090909090909091</v>
      </c>
    </row>
    <row r="26" spans="1:17" ht="12.75">
      <c r="A26" t="s">
        <v>37</v>
      </c>
      <c r="B26" s="1">
        <v>5</v>
      </c>
      <c r="C26" s="1">
        <v>2</v>
      </c>
      <c r="D26" s="1">
        <v>4</v>
      </c>
      <c r="E26" s="1">
        <v>0</v>
      </c>
      <c r="F26" s="1">
        <v>6</v>
      </c>
      <c r="G26" s="1">
        <v>2</v>
      </c>
      <c r="H26" s="1">
        <v>8</v>
      </c>
      <c r="I26" s="1">
        <v>2</v>
      </c>
      <c r="J26" s="1">
        <v>6</v>
      </c>
      <c r="K26" s="1">
        <v>22</v>
      </c>
      <c r="L26" s="1">
        <v>7</v>
      </c>
      <c r="N26">
        <f t="shared" si="0"/>
        <v>64</v>
      </c>
      <c r="O26">
        <f t="shared" si="1"/>
        <v>5.818181818181818</v>
      </c>
      <c r="P26" s="1">
        <v>41</v>
      </c>
      <c r="Q26" s="2">
        <f t="shared" si="2"/>
        <v>0.1419068736141907</v>
      </c>
    </row>
    <row r="27" spans="1:17" ht="12.75">
      <c r="A27" t="s">
        <v>38</v>
      </c>
      <c r="B27" s="1">
        <v>0</v>
      </c>
      <c r="C27" s="1">
        <v>0</v>
      </c>
      <c r="D27" s="1">
        <v>0</v>
      </c>
      <c r="E27" s="1">
        <v>0</v>
      </c>
      <c r="F27" s="1">
        <v>3</v>
      </c>
      <c r="G27" s="1">
        <v>2</v>
      </c>
      <c r="H27" s="1">
        <v>1</v>
      </c>
      <c r="I27" s="1">
        <v>1</v>
      </c>
      <c r="J27" s="1">
        <v>2</v>
      </c>
      <c r="K27" s="1">
        <v>3</v>
      </c>
      <c r="L27" s="1">
        <v>0</v>
      </c>
      <c r="N27">
        <f t="shared" si="0"/>
        <v>12</v>
      </c>
      <c r="O27">
        <f t="shared" si="1"/>
        <v>1.0909090909090908</v>
      </c>
      <c r="P27" s="1">
        <v>8</v>
      </c>
      <c r="Q27" s="2">
        <f t="shared" si="2"/>
        <v>0.13636363636363635</v>
      </c>
    </row>
    <row r="28" spans="1:17" ht="12.75">
      <c r="A28" t="s">
        <v>39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3</v>
      </c>
      <c r="L28" s="1">
        <v>1</v>
      </c>
      <c r="N28">
        <f t="shared" si="0"/>
        <v>4</v>
      </c>
      <c r="O28">
        <f t="shared" si="1"/>
        <v>0.36363636363636365</v>
      </c>
      <c r="P28" s="1">
        <v>5</v>
      </c>
      <c r="Q28" s="2">
        <f t="shared" si="2"/>
        <v>0.07272727272727272</v>
      </c>
    </row>
    <row r="29" spans="1:17" ht="12.75">
      <c r="A29" t="s">
        <v>40</v>
      </c>
      <c r="B29" s="1">
        <v>4</v>
      </c>
      <c r="C29" s="1">
        <v>7</v>
      </c>
      <c r="D29" s="1">
        <v>0</v>
      </c>
      <c r="E29" s="1">
        <v>3</v>
      </c>
      <c r="F29" s="1">
        <v>6</v>
      </c>
      <c r="G29" s="1">
        <v>0</v>
      </c>
      <c r="H29" s="1">
        <v>5</v>
      </c>
      <c r="I29" s="1">
        <v>0</v>
      </c>
      <c r="J29" s="1">
        <v>3</v>
      </c>
      <c r="K29" s="1">
        <v>18</v>
      </c>
      <c r="L29" s="1">
        <v>5</v>
      </c>
      <c r="N29">
        <f t="shared" si="0"/>
        <v>51</v>
      </c>
      <c r="O29">
        <f t="shared" si="1"/>
        <v>4.636363636363637</v>
      </c>
      <c r="P29" s="1">
        <v>41</v>
      </c>
      <c r="Q29" s="2">
        <f t="shared" si="2"/>
        <v>0.11308203991130822</v>
      </c>
    </row>
    <row r="30" spans="1:17" ht="12.75">
      <c r="A30" t="s">
        <v>41</v>
      </c>
      <c r="B30" s="1">
        <v>0</v>
      </c>
      <c r="C30" s="1">
        <v>0</v>
      </c>
      <c r="D30" s="1">
        <v>4</v>
      </c>
      <c r="E30" s="1">
        <v>0</v>
      </c>
      <c r="F30" s="1">
        <v>2</v>
      </c>
      <c r="G30" s="1">
        <v>2</v>
      </c>
      <c r="H30" s="1">
        <v>1</v>
      </c>
      <c r="I30" s="1">
        <v>0</v>
      </c>
      <c r="J30" s="1">
        <v>1</v>
      </c>
      <c r="K30" s="1">
        <v>7</v>
      </c>
      <c r="L30" s="1">
        <v>2</v>
      </c>
      <c r="N30">
        <f t="shared" si="0"/>
        <v>19</v>
      </c>
      <c r="O30">
        <f t="shared" si="1"/>
        <v>1.7272727272727273</v>
      </c>
      <c r="P30" s="1">
        <v>18</v>
      </c>
      <c r="Q30" s="2">
        <f t="shared" si="2"/>
        <v>0.09595959595959597</v>
      </c>
    </row>
    <row r="31" spans="1:17" ht="12.75">
      <c r="A31" t="s">
        <v>42</v>
      </c>
      <c r="B31" s="1">
        <v>0</v>
      </c>
      <c r="C31" s="1">
        <v>2</v>
      </c>
      <c r="D31" s="1">
        <v>1</v>
      </c>
      <c r="E31" s="1">
        <v>0</v>
      </c>
      <c r="F31" s="1">
        <v>7</v>
      </c>
      <c r="G31" s="1">
        <v>3</v>
      </c>
      <c r="H31" s="1">
        <v>1</v>
      </c>
      <c r="I31" s="1">
        <v>1</v>
      </c>
      <c r="J31" s="1">
        <v>0</v>
      </c>
      <c r="K31" s="1">
        <v>7</v>
      </c>
      <c r="L31" s="1">
        <v>2</v>
      </c>
      <c r="N31">
        <f t="shared" si="0"/>
        <v>24</v>
      </c>
      <c r="O31">
        <f t="shared" si="1"/>
        <v>2.1818181818181817</v>
      </c>
      <c r="P31" s="1">
        <v>18</v>
      </c>
      <c r="Q31" s="2">
        <f t="shared" si="2"/>
        <v>0.1212121212121212</v>
      </c>
    </row>
    <row r="32" spans="1:17" ht="12.75">
      <c r="A32" t="s">
        <v>43</v>
      </c>
      <c r="B32" s="1">
        <v>0</v>
      </c>
      <c r="C32" s="1">
        <v>0</v>
      </c>
      <c r="D32" s="1">
        <v>0</v>
      </c>
      <c r="E32" s="1">
        <v>0</v>
      </c>
      <c r="F32" s="1">
        <v>3</v>
      </c>
      <c r="G32" s="1">
        <v>0</v>
      </c>
      <c r="H32" s="1">
        <v>0</v>
      </c>
      <c r="I32" s="1">
        <v>0</v>
      </c>
      <c r="J32" s="1">
        <v>1</v>
      </c>
      <c r="K32" s="1">
        <v>2</v>
      </c>
      <c r="L32" s="1">
        <v>2</v>
      </c>
      <c r="N32">
        <f t="shared" si="0"/>
        <v>8</v>
      </c>
      <c r="O32">
        <f t="shared" si="1"/>
        <v>0.7272727272727273</v>
      </c>
      <c r="P32" s="1">
        <v>8</v>
      </c>
      <c r="Q32" s="2">
        <f t="shared" si="2"/>
        <v>0.09090909090909091</v>
      </c>
    </row>
    <row r="34" spans="1:13" ht="12.75">
      <c r="A34" t="s">
        <v>109</v>
      </c>
      <c r="B34" s="1">
        <f>SUM(B4:B33)</f>
        <v>32</v>
      </c>
      <c r="C34" s="1">
        <f aca="true" t="shared" si="3" ref="C34:L34">SUM(C4:C33)</f>
        <v>44</v>
      </c>
      <c r="D34" s="1">
        <f t="shared" si="3"/>
        <v>32</v>
      </c>
      <c r="E34" s="1">
        <f t="shared" si="3"/>
        <v>7</v>
      </c>
      <c r="F34" s="1">
        <f t="shared" si="3"/>
        <v>212</v>
      </c>
      <c r="G34" s="1">
        <f t="shared" si="3"/>
        <v>65</v>
      </c>
      <c r="H34" s="1">
        <f t="shared" si="3"/>
        <v>55</v>
      </c>
      <c r="I34" s="1">
        <f t="shared" si="3"/>
        <v>23</v>
      </c>
      <c r="J34" s="1">
        <f t="shared" si="3"/>
        <v>55</v>
      </c>
      <c r="K34" s="1">
        <f t="shared" si="3"/>
        <v>299</v>
      </c>
      <c r="L34" s="1">
        <f t="shared" si="3"/>
        <v>81</v>
      </c>
      <c r="M34">
        <f>SUM(B34:L34)</f>
        <v>905</v>
      </c>
    </row>
    <row r="35" spans="1:13" ht="12.75">
      <c r="A35" t="s">
        <v>45</v>
      </c>
      <c r="B35" s="1">
        <v>28</v>
      </c>
      <c r="C35" s="1">
        <v>33</v>
      </c>
      <c r="D35" s="1">
        <v>33</v>
      </c>
      <c r="E35" s="1">
        <v>9</v>
      </c>
      <c r="F35" s="1">
        <v>177</v>
      </c>
      <c r="G35" s="1">
        <v>59</v>
      </c>
      <c r="H35" s="1">
        <v>32</v>
      </c>
      <c r="I35" s="1">
        <v>21</v>
      </c>
      <c r="J35" s="1">
        <v>58</v>
      </c>
      <c r="K35" s="1">
        <v>238</v>
      </c>
      <c r="L35" s="1">
        <v>69</v>
      </c>
      <c r="M35">
        <f>SUM(B35:L35)</f>
        <v>757</v>
      </c>
    </row>
    <row r="36" ht="12.75">
      <c r="M36">
        <f>SUM(M34:M35)</f>
        <v>1662</v>
      </c>
    </row>
    <row r="37" spans="1:13" ht="12.75">
      <c r="A37" t="s">
        <v>7</v>
      </c>
      <c r="B37" s="1">
        <f>SUM(B34:B35)</f>
        <v>60</v>
      </c>
      <c r="C37" s="1">
        <f aca="true" t="shared" si="4" ref="C37:L37">SUM(C34:C35)</f>
        <v>77</v>
      </c>
      <c r="D37" s="1">
        <f t="shared" si="4"/>
        <v>65</v>
      </c>
      <c r="E37" s="1">
        <f t="shared" si="4"/>
        <v>16</v>
      </c>
      <c r="F37" s="1">
        <f t="shared" si="4"/>
        <v>389</v>
      </c>
      <c r="G37" s="1">
        <f t="shared" si="4"/>
        <v>124</v>
      </c>
      <c r="H37" s="1">
        <f t="shared" si="4"/>
        <v>87</v>
      </c>
      <c r="I37" s="1">
        <f t="shared" si="4"/>
        <v>44</v>
      </c>
      <c r="J37" s="1">
        <f t="shared" si="4"/>
        <v>113</v>
      </c>
      <c r="K37" s="1">
        <f t="shared" si="4"/>
        <v>537</v>
      </c>
      <c r="L37" s="1">
        <f t="shared" si="4"/>
        <v>150</v>
      </c>
      <c r="M37">
        <f>SUM(B37:L37)</f>
        <v>1662</v>
      </c>
    </row>
  </sheetData>
  <printOptions/>
  <pageMargins left="0.5" right="0.5" top="1" bottom="1" header="0.5" footer="0.5"/>
  <pageSetup horizontalDpi="300" verticalDpi="300" orientation="landscape" scale="75" r:id="rId1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="60" zoomScaleNormal="75" workbookViewId="0" topLeftCell="A1">
      <selection activeCell="J27" sqref="J27"/>
    </sheetView>
  </sheetViews>
  <sheetFormatPr defaultColWidth="9.140625" defaultRowHeight="12.75"/>
  <cols>
    <col min="1" max="1" width="22.00390625" style="0" customWidth="1"/>
    <col min="2" max="2" width="9.28125" style="0" bestFit="1" customWidth="1"/>
    <col min="3" max="3" width="8.140625" style="0" bestFit="1" customWidth="1"/>
    <col min="4" max="4" width="7.140625" style="0" bestFit="1" customWidth="1"/>
    <col min="5" max="5" width="11.28125" style="0" bestFit="1" customWidth="1"/>
    <col min="6" max="6" width="13.421875" style="0" bestFit="1" customWidth="1"/>
  </cols>
  <sheetData>
    <row r="1" spans="1:15" ht="12.75">
      <c r="A1" t="s">
        <v>110</v>
      </c>
      <c r="B1" s="1" t="s">
        <v>111</v>
      </c>
      <c r="C1" s="1" t="s">
        <v>112</v>
      </c>
      <c r="D1" s="1" t="s">
        <v>113</v>
      </c>
      <c r="E1" s="1" t="s">
        <v>114</v>
      </c>
      <c r="F1" s="1" t="s">
        <v>115</v>
      </c>
      <c r="G1" s="1"/>
      <c r="H1" t="s">
        <v>56</v>
      </c>
      <c r="I1" t="s">
        <v>116</v>
      </c>
      <c r="J1" s="1" t="s">
        <v>7</v>
      </c>
      <c r="K1" s="2" t="s">
        <v>8</v>
      </c>
      <c r="L1" s="1"/>
      <c r="M1" s="1"/>
      <c r="N1" s="1"/>
      <c r="O1" s="1"/>
    </row>
    <row r="2" spans="2:15" ht="12.75">
      <c r="B2" s="1"/>
      <c r="C2" s="1"/>
      <c r="D2" s="1"/>
      <c r="E2" s="1"/>
      <c r="F2" s="1" t="s">
        <v>117</v>
      </c>
      <c r="G2" s="1"/>
      <c r="J2" s="1" t="s">
        <v>13</v>
      </c>
      <c r="K2" s="2" t="s">
        <v>14</v>
      </c>
      <c r="L2" s="1"/>
      <c r="M2" s="1"/>
      <c r="N2" s="1"/>
      <c r="O2" s="1"/>
    </row>
    <row r="3" spans="2:15" ht="12.75">
      <c r="B3" s="1"/>
      <c r="C3" s="1"/>
      <c r="D3" s="1"/>
      <c r="E3" s="1"/>
      <c r="F3" s="1"/>
      <c r="G3" s="1"/>
      <c r="J3" s="1"/>
      <c r="K3" s="2"/>
      <c r="L3" s="1"/>
      <c r="M3" s="1"/>
      <c r="N3" s="1"/>
      <c r="O3" s="1"/>
    </row>
    <row r="4" spans="1:15" ht="12.75">
      <c r="A4" t="s">
        <v>15</v>
      </c>
      <c r="B4" s="1">
        <v>6</v>
      </c>
      <c r="C4" s="1">
        <v>1</v>
      </c>
      <c r="D4" s="1">
        <v>0</v>
      </c>
      <c r="E4" s="1">
        <v>0</v>
      </c>
      <c r="F4" s="1">
        <v>4</v>
      </c>
      <c r="G4" s="1"/>
      <c r="H4">
        <f>SUM(B4:F4)</f>
        <v>11</v>
      </c>
      <c r="I4">
        <f>H4/5</f>
        <v>2.2</v>
      </c>
      <c r="J4" s="1">
        <v>14</v>
      </c>
      <c r="K4" s="2">
        <f>I4/J4</f>
        <v>0.15714285714285717</v>
      </c>
      <c r="L4" s="1"/>
      <c r="M4" s="1"/>
      <c r="N4" s="1"/>
      <c r="O4" s="1"/>
    </row>
    <row r="5" spans="1:15" ht="12.75">
      <c r="A5" t="s">
        <v>16</v>
      </c>
      <c r="B5" s="1">
        <v>10</v>
      </c>
      <c r="C5" s="1">
        <v>0</v>
      </c>
      <c r="D5" s="1">
        <v>1</v>
      </c>
      <c r="E5" s="1">
        <v>1</v>
      </c>
      <c r="F5" s="1">
        <v>1</v>
      </c>
      <c r="G5" s="1"/>
      <c r="H5">
        <f aca="true" t="shared" si="0" ref="H5:H32">SUM(B5:F5)</f>
        <v>13</v>
      </c>
      <c r="I5">
        <f aca="true" t="shared" si="1" ref="I5:I32">H5/5</f>
        <v>2.6</v>
      </c>
      <c r="J5" s="1">
        <v>21</v>
      </c>
      <c r="K5" s="2">
        <f aca="true" t="shared" si="2" ref="K5:K32">I5/J5</f>
        <v>0.12380952380952381</v>
      </c>
      <c r="L5" s="1"/>
      <c r="M5" s="1"/>
      <c r="N5" s="1"/>
      <c r="O5" s="1"/>
    </row>
    <row r="6" spans="1:15" ht="12.75">
      <c r="A6" t="s">
        <v>17</v>
      </c>
      <c r="B6" s="1">
        <v>19</v>
      </c>
      <c r="C6" s="1">
        <v>1</v>
      </c>
      <c r="D6" s="1">
        <v>3</v>
      </c>
      <c r="E6" s="1">
        <v>1</v>
      </c>
      <c r="F6" s="1">
        <v>5</v>
      </c>
      <c r="G6" s="1"/>
      <c r="H6">
        <f t="shared" si="0"/>
        <v>29</v>
      </c>
      <c r="I6">
        <f t="shared" si="1"/>
        <v>5.8</v>
      </c>
      <c r="J6" s="1">
        <v>42</v>
      </c>
      <c r="K6" s="2">
        <f t="shared" si="2"/>
        <v>0.1380952380952381</v>
      </c>
      <c r="L6" s="1"/>
      <c r="M6" s="1"/>
      <c r="N6" s="1"/>
      <c r="O6" s="1"/>
    </row>
    <row r="7" spans="1:15" ht="12.75">
      <c r="A7" t="s">
        <v>18</v>
      </c>
      <c r="B7" s="1">
        <v>2</v>
      </c>
      <c r="C7" s="1">
        <v>0</v>
      </c>
      <c r="D7" s="1">
        <v>0</v>
      </c>
      <c r="E7" s="1">
        <v>0</v>
      </c>
      <c r="F7" s="1">
        <v>0</v>
      </c>
      <c r="G7" s="1"/>
      <c r="H7">
        <f t="shared" si="0"/>
        <v>2</v>
      </c>
      <c r="I7">
        <f t="shared" si="1"/>
        <v>0.4</v>
      </c>
      <c r="J7" s="1">
        <v>5</v>
      </c>
      <c r="K7" s="2">
        <f t="shared" si="2"/>
        <v>0.08</v>
      </c>
      <c r="L7" s="1"/>
      <c r="M7" s="1"/>
      <c r="N7" s="1"/>
      <c r="O7" s="1"/>
    </row>
    <row r="8" spans="1:15" ht="12.75">
      <c r="A8" t="s">
        <v>19</v>
      </c>
      <c r="B8" s="1">
        <v>1</v>
      </c>
      <c r="C8" s="1">
        <v>4</v>
      </c>
      <c r="D8" s="1">
        <v>1</v>
      </c>
      <c r="E8" s="1">
        <v>9</v>
      </c>
      <c r="F8" s="1">
        <v>14</v>
      </c>
      <c r="G8" s="1"/>
      <c r="H8">
        <f t="shared" si="0"/>
        <v>29</v>
      </c>
      <c r="I8">
        <f t="shared" si="1"/>
        <v>5.8</v>
      </c>
      <c r="J8" s="1">
        <v>32</v>
      </c>
      <c r="K8" s="2">
        <f t="shared" si="2"/>
        <v>0.18125</v>
      </c>
      <c r="L8" s="1"/>
      <c r="M8" s="1"/>
      <c r="N8" s="1"/>
      <c r="O8" s="1"/>
    </row>
    <row r="9" spans="1:15" ht="12.75">
      <c r="A9" t="s">
        <v>20</v>
      </c>
      <c r="B9" s="1">
        <v>14</v>
      </c>
      <c r="C9" s="1">
        <v>6</v>
      </c>
      <c r="D9" s="1">
        <v>4</v>
      </c>
      <c r="E9" s="1">
        <v>6</v>
      </c>
      <c r="F9" s="1">
        <v>17</v>
      </c>
      <c r="G9" s="1"/>
      <c r="H9">
        <f t="shared" si="0"/>
        <v>47</v>
      </c>
      <c r="I9">
        <f t="shared" si="1"/>
        <v>9.4</v>
      </c>
      <c r="J9" s="1">
        <v>84</v>
      </c>
      <c r="K9" s="2">
        <f t="shared" si="2"/>
        <v>0.11190476190476191</v>
      </c>
      <c r="L9" s="1"/>
      <c r="M9" s="1"/>
      <c r="N9" s="1"/>
      <c r="O9" s="1"/>
    </row>
    <row r="10" spans="1:15" ht="12.75">
      <c r="A10" t="s">
        <v>21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/>
      <c r="H10">
        <f t="shared" si="0"/>
        <v>0</v>
      </c>
      <c r="I10">
        <f t="shared" si="1"/>
        <v>0</v>
      </c>
      <c r="J10" s="1">
        <v>1</v>
      </c>
      <c r="K10" s="2">
        <f t="shared" si="2"/>
        <v>0</v>
      </c>
      <c r="L10" s="1"/>
      <c r="M10" s="1"/>
      <c r="N10" s="1"/>
      <c r="O10" s="1"/>
    </row>
    <row r="11" spans="1:15" ht="12.75">
      <c r="A11" t="s">
        <v>22</v>
      </c>
      <c r="B11" s="1">
        <v>25</v>
      </c>
      <c r="C11" s="1">
        <v>4</v>
      </c>
      <c r="D11" s="1">
        <v>1</v>
      </c>
      <c r="E11" s="1">
        <v>5</v>
      </c>
      <c r="F11" s="1">
        <v>13</v>
      </c>
      <c r="G11" s="1"/>
      <c r="H11">
        <f t="shared" si="0"/>
        <v>48</v>
      </c>
      <c r="I11">
        <f t="shared" si="1"/>
        <v>9.6</v>
      </c>
      <c r="J11" s="1">
        <v>51</v>
      </c>
      <c r="K11" s="2">
        <f t="shared" si="2"/>
        <v>0.18823529411764706</v>
      </c>
      <c r="L11" s="1"/>
      <c r="M11" s="1"/>
      <c r="N11" s="1"/>
      <c r="O11" s="1"/>
    </row>
    <row r="12" spans="1:15" ht="12.75">
      <c r="A12" t="s">
        <v>23</v>
      </c>
      <c r="B12" s="1">
        <v>4</v>
      </c>
      <c r="C12" s="1">
        <v>6</v>
      </c>
      <c r="D12" s="1">
        <v>1</v>
      </c>
      <c r="E12" s="1">
        <v>9</v>
      </c>
      <c r="F12" s="1">
        <v>4</v>
      </c>
      <c r="G12" s="1"/>
      <c r="H12">
        <f t="shared" si="0"/>
        <v>24</v>
      </c>
      <c r="I12">
        <f t="shared" si="1"/>
        <v>4.8</v>
      </c>
      <c r="J12" s="1">
        <v>22</v>
      </c>
      <c r="K12" s="2">
        <f t="shared" si="2"/>
        <v>0.21818181818181817</v>
      </c>
      <c r="L12" s="1"/>
      <c r="M12" s="1"/>
      <c r="N12" s="1"/>
      <c r="O12" s="1"/>
    </row>
    <row r="13" spans="1:15" ht="12.75">
      <c r="A13" t="s">
        <v>24</v>
      </c>
      <c r="B13" s="1">
        <v>1</v>
      </c>
      <c r="C13" s="1">
        <v>1</v>
      </c>
      <c r="D13" s="1">
        <v>1</v>
      </c>
      <c r="E13" s="1">
        <v>0</v>
      </c>
      <c r="F13" s="1">
        <v>0</v>
      </c>
      <c r="G13" s="1"/>
      <c r="H13">
        <f t="shared" si="0"/>
        <v>3</v>
      </c>
      <c r="I13">
        <f t="shared" si="1"/>
        <v>0.6</v>
      </c>
      <c r="J13" s="1">
        <v>6</v>
      </c>
      <c r="K13" s="2">
        <f t="shared" si="2"/>
        <v>0.09999999999999999</v>
      </c>
      <c r="L13" s="1"/>
      <c r="M13" s="1"/>
      <c r="N13" s="1"/>
      <c r="O13" s="1"/>
    </row>
    <row r="14" spans="1:15" ht="12.75">
      <c r="A14" t="s">
        <v>25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/>
      <c r="H14">
        <f t="shared" si="0"/>
        <v>0</v>
      </c>
      <c r="I14">
        <f t="shared" si="1"/>
        <v>0</v>
      </c>
      <c r="J14" s="1">
        <v>3</v>
      </c>
      <c r="K14" s="2">
        <f t="shared" si="2"/>
        <v>0</v>
      </c>
      <c r="L14" s="1"/>
      <c r="M14" s="1"/>
      <c r="N14" s="1"/>
      <c r="O14" s="1"/>
    </row>
    <row r="15" spans="1:15" ht="12.75">
      <c r="A15" t="s">
        <v>26</v>
      </c>
      <c r="B15" s="1">
        <v>2</v>
      </c>
      <c r="C15" s="1">
        <v>2</v>
      </c>
      <c r="D15" s="1">
        <v>0</v>
      </c>
      <c r="E15" s="1">
        <v>1</v>
      </c>
      <c r="F15" s="1">
        <v>1</v>
      </c>
      <c r="G15" s="1"/>
      <c r="H15">
        <f t="shared" si="0"/>
        <v>6</v>
      </c>
      <c r="I15">
        <f t="shared" si="1"/>
        <v>1.2</v>
      </c>
      <c r="J15" s="1">
        <v>7</v>
      </c>
      <c r="K15" s="2">
        <f t="shared" si="2"/>
        <v>0.17142857142857143</v>
      </c>
      <c r="L15" s="1"/>
      <c r="M15" s="1"/>
      <c r="N15" s="1"/>
      <c r="O15" s="1"/>
    </row>
    <row r="16" spans="1:15" ht="12.75">
      <c r="A16" t="s">
        <v>27</v>
      </c>
      <c r="B16" s="1">
        <v>3</v>
      </c>
      <c r="C16" s="1">
        <v>4</v>
      </c>
      <c r="D16" s="1">
        <v>1</v>
      </c>
      <c r="E16" s="1">
        <v>5</v>
      </c>
      <c r="F16" s="1">
        <v>5</v>
      </c>
      <c r="G16" s="1"/>
      <c r="H16">
        <f t="shared" si="0"/>
        <v>18</v>
      </c>
      <c r="I16">
        <f t="shared" si="1"/>
        <v>3.6</v>
      </c>
      <c r="J16" s="1">
        <v>19</v>
      </c>
      <c r="K16" s="2">
        <f t="shared" si="2"/>
        <v>0.18947368421052632</v>
      </c>
      <c r="L16" s="1"/>
      <c r="M16" s="1"/>
      <c r="N16" s="1"/>
      <c r="O16" s="1"/>
    </row>
    <row r="17" spans="1:15" ht="12.75">
      <c r="A17" t="s">
        <v>28</v>
      </c>
      <c r="B17" s="1">
        <v>9</v>
      </c>
      <c r="C17" s="1">
        <v>1</v>
      </c>
      <c r="D17" s="1">
        <v>1</v>
      </c>
      <c r="E17" s="1">
        <v>0</v>
      </c>
      <c r="F17" s="1">
        <v>3</v>
      </c>
      <c r="G17" s="1"/>
      <c r="H17">
        <f t="shared" si="0"/>
        <v>14</v>
      </c>
      <c r="I17">
        <f t="shared" si="1"/>
        <v>2.8</v>
      </c>
      <c r="J17" s="1">
        <v>27</v>
      </c>
      <c r="K17" s="2">
        <f t="shared" si="2"/>
        <v>0.1037037037037037</v>
      </c>
      <c r="L17" s="1"/>
      <c r="M17" s="1"/>
      <c r="N17" s="1"/>
      <c r="O17" s="1"/>
    </row>
    <row r="18" spans="1:15" ht="12.75">
      <c r="A18" t="s">
        <v>29</v>
      </c>
      <c r="B18" s="1">
        <v>2</v>
      </c>
      <c r="C18" s="1">
        <v>4</v>
      </c>
      <c r="D18" s="1">
        <v>1</v>
      </c>
      <c r="E18" s="1">
        <v>1</v>
      </c>
      <c r="F18" s="1">
        <v>3</v>
      </c>
      <c r="G18" s="1"/>
      <c r="H18">
        <f t="shared" si="0"/>
        <v>11</v>
      </c>
      <c r="I18">
        <f t="shared" si="1"/>
        <v>2.2</v>
      </c>
      <c r="J18" s="1">
        <v>23</v>
      </c>
      <c r="K18" s="2">
        <f t="shared" si="2"/>
        <v>0.09565217391304348</v>
      </c>
      <c r="L18" s="1"/>
      <c r="M18" s="1"/>
      <c r="N18" s="1"/>
      <c r="O18" s="1"/>
    </row>
    <row r="19" spans="1:15" ht="12.75">
      <c r="A19" t="s">
        <v>30</v>
      </c>
      <c r="B19" s="1">
        <v>19</v>
      </c>
      <c r="C19" s="1">
        <v>7</v>
      </c>
      <c r="D19" s="1">
        <v>2</v>
      </c>
      <c r="E19" s="1">
        <v>5</v>
      </c>
      <c r="F19" s="1">
        <v>3</v>
      </c>
      <c r="G19" s="1"/>
      <c r="H19">
        <f t="shared" si="0"/>
        <v>36</v>
      </c>
      <c r="I19">
        <f t="shared" si="1"/>
        <v>7.2</v>
      </c>
      <c r="J19" s="1">
        <v>58</v>
      </c>
      <c r="K19" s="2">
        <f t="shared" si="2"/>
        <v>0.12413793103448276</v>
      </c>
      <c r="L19" s="1"/>
      <c r="M19" s="1"/>
      <c r="N19" s="1"/>
      <c r="O19" s="1"/>
    </row>
    <row r="20" spans="1:15" ht="12.75">
      <c r="A20" t="s">
        <v>31</v>
      </c>
      <c r="B20" s="1">
        <v>2</v>
      </c>
      <c r="C20" s="1">
        <v>0</v>
      </c>
      <c r="D20" s="1">
        <v>0</v>
      </c>
      <c r="E20" s="1">
        <v>0</v>
      </c>
      <c r="F20" s="1">
        <v>0</v>
      </c>
      <c r="G20" s="1"/>
      <c r="H20">
        <f t="shared" si="0"/>
        <v>2</v>
      </c>
      <c r="I20">
        <f t="shared" si="1"/>
        <v>0.4</v>
      </c>
      <c r="J20" s="1">
        <v>6</v>
      </c>
      <c r="K20" s="2">
        <f t="shared" si="2"/>
        <v>0.06666666666666667</v>
      </c>
      <c r="L20" s="1"/>
      <c r="M20" s="1"/>
      <c r="N20" s="1"/>
      <c r="O20" s="1"/>
    </row>
    <row r="21" spans="1:15" ht="12.75">
      <c r="A21" t="s">
        <v>32</v>
      </c>
      <c r="B21" s="1">
        <v>4</v>
      </c>
      <c r="C21" s="1">
        <v>3</v>
      </c>
      <c r="D21" s="1">
        <v>2</v>
      </c>
      <c r="E21" s="1">
        <v>0</v>
      </c>
      <c r="F21" s="1">
        <v>6</v>
      </c>
      <c r="G21" s="1"/>
      <c r="H21">
        <f t="shared" si="0"/>
        <v>15</v>
      </c>
      <c r="I21">
        <f t="shared" si="1"/>
        <v>3</v>
      </c>
      <c r="J21" s="1">
        <v>15</v>
      </c>
      <c r="K21" s="2">
        <f t="shared" si="2"/>
        <v>0.2</v>
      </c>
      <c r="L21" s="1"/>
      <c r="M21" s="1"/>
      <c r="N21" s="1"/>
      <c r="O21" s="1"/>
    </row>
    <row r="22" spans="1:15" ht="12.75">
      <c r="A22" t="s">
        <v>33</v>
      </c>
      <c r="B22" s="1">
        <v>1</v>
      </c>
      <c r="C22" s="1">
        <v>14</v>
      </c>
      <c r="D22" s="1">
        <v>6</v>
      </c>
      <c r="E22" s="1">
        <v>7</v>
      </c>
      <c r="F22" s="1">
        <v>8</v>
      </c>
      <c r="G22" s="1"/>
      <c r="H22">
        <f t="shared" si="0"/>
        <v>36</v>
      </c>
      <c r="I22">
        <f t="shared" si="1"/>
        <v>7.2</v>
      </c>
      <c r="J22" s="1">
        <v>33</v>
      </c>
      <c r="K22" s="2">
        <f t="shared" si="2"/>
        <v>0.2181818181818182</v>
      </c>
      <c r="L22" s="1"/>
      <c r="M22" s="1"/>
      <c r="N22" s="1"/>
      <c r="O22" s="1"/>
    </row>
    <row r="23" spans="1:15" ht="12.75">
      <c r="A23" t="s">
        <v>34</v>
      </c>
      <c r="B23" s="1">
        <v>0</v>
      </c>
      <c r="C23" s="1">
        <v>0</v>
      </c>
      <c r="D23" s="1">
        <v>0</v>
      </c>
      <c r="E23" s="1">
        <v>0</v>
      </c>
      <c r="F23" s="1">
        <v>1</v>
      </c>
      <c r="G23" s="1"/>
      <c r="H23">
        <f t="shared" si="0"/>
        <v>1</v>
      </c>
      <c r="I23">
        <f t="shared" si="1"/>
        <v>0.2</v>
      </c>
      <c r="J23" s="1">
        <v>1</v>
      </c>
      <c r="K23" s="2">
        <f t="shared" si="2"/>
        <v>0.2</v>
      </c>
      <c r="L23" s="1"/>
      <c r="M23" s="1"/>
      <c r="N23" s="1"/>
      <c r="O23" s="1"/>
    </row>
    <row r="24" spans="1:15" ht="12.75">
      <c r="A24" t="s">
        <v>35</v>
      </c>
      <c r="B24" s="1">
        <v>39</v>
      </c>
      <c r="C24" s="1">
        <v>11</v>
      </c>
      <c r="D24" s="1">
        <v>3</v>
      </c>
      <c r="E24" s="1">
        <v>13</v>
      </c>
      <c r="F24" s="1">
        <v>23</v>
      </c>
      <c r="G24" s="1"/>
      <c r="H24">
        <f t="shared" si="0"/>
        <v>89</v>
      </c>
      <c r="I24">
        <f t="shared" si="1"/>
        <v>17.8</v>
      </c>
      <c r="J24" s="1">
        <v>120</v>
      </c>
      <c r="K24" s="2">
        <f t="shared" si="2"/>
        <v>0.14833333333333334</v>
      </c>
      <c r="L24" s="1"/>
      <c r="M24" s="1"/>
      <c r="N24" s="1"/>
      <c r="O24" s="1"/>
    </row>
    <row r="25" spans="1:15" ht="12.75">
      <c r="A25" t="s">
        <v>36</v>
      </c>
      <c r="B25" s="1">
        <v>3</v>
      </c>
      <c r="C25" s="1">
        <v>0</v>
      </c>
      <c r="D25" s="1">
        <v>0</v>
      </c>
      <c r="E25" s="1">
        <v>1</v>
      </c>
      <c r="F25" s="1">
        <v>1</v>
      </c>
      <c r="G25" s="1"/>
      <c r="H25">
        <f t="shared" si="0"/>
        <v>5</v>
      </c>
      <c r="I25">
        <f t="shared" si="1"/>
        <v>1</v>
      </c>
      <c r="J25" s="1">
        <v>8</v>
      </c>
      <c r="K25" s="2">
        <f t="shared" si="2"/>
        <v>0.125</v>
      </c>
      <c r="L25" s="1"/>
      <c r="M25" s="1"/>
      <c r="N25" s="1"/>
      <c r="O25" s="1"/>
    </row>
    <row r="26" spans="1:15" ht="12.75">
      <c r="A26" t="s">
        <v>37</v>
      </c>
      <c r="B26" s="1">
        <v>3</v>
      </c>
      <c r="C26" s="1">
        <v>9</v>
      </c>
      <c r="D26" s="1">
        <v>2</v>
      </c>
      <c r="E26" s="1">
        <v>2</v>
      </c>
      <c r="F26" s="1">
        <v>16</v>
      </c>
      <c r="G26" s="1"/>
      <c r="H26">
        <f t="shared" si="0"/>
        <v>32</v>
      </c>
      <c r="I26">
        <f t="shared" si="1"/>
        <v>6.4</v>
      </c>
      <c r="J26" s="1">
        <v>41</v>
      </c>
      <c r="K26" s="2">
        <f t="shared" si="2"/>
        <v>0.15609756097560976</v>
      </c>
      <c r="L26" s="1"/>
      <c r="M26" s="1"/>
      <c r="N26" s="1"/>
      <c r="O26" s="1"/>
    </row>
    <row r="27" spans="1:15" ht="12.75">
      <c r="A27" t="s">
        <v>38</v>
      </c>
      <c r="B27" s="1">
        <v>4</v>
      </c>
      <c r="C27" s="1">
        <v>4</v>
      </c>
      <c r="D27" s="1">
        <v>0</v>
      </c>
      <c r="E27" s="1">
        <v>2</v>
      </c>
      <c r="F27" s="1">
        <v>2</v>
      </c>
      <c r="G27" s="1"/>
      <c r="H27">
        <f t="shared" si="0"/>
        <v>12</v>
      </c>
      <c r="I27">
        <f t="shared" si="1"/>
        <v>2.4</v>
      </c>
      <c r="J27" s="1">
        <v>8</v>
      </c>
      <c r="K27" s="2">
        <f t="shared" si="2"/>
        <v>0.3</v>
      </c>
      <c r="L27" s="1"/>
      <c r="M27" s="1"/>
      <c r="N27" s="1"/>
      <c r="O27" s="1"/>
    </row>
    <row r="28" spans="1:15" ht="12.75">
      <c r="A28" t="s">
        <v>39</v>
      </c>
      <c r="B28" s="1">
        <v>1</v>
      </c>
      <c r="C28" s="1">
        <v>1</v>
      </c>
      <c r="D28" s="1">
        <v>1</v>
      </c>
      <c r="E28" s="1">
        <v>0</v>
      </c>
      <c r="F28" s="1">
        <v>1</v>
      </c>
      <c r="G28" s="1"/>
      <c r="H28">
        <f t="shared" si="0"/>
        <v>4</v>
      </c>
      <c r="I28">
        <f t="shared" si="1"/>
        <v>0.8</v>
      </c>
      <c r="J28" s="1">
        <v>5</v>
      </c>
      <c r="K28" s="2">
        <f t="shared" si="2"/>
        <v>0.16</v>
      </c>
      <c r="L28" s="1"/>
      <c r="M28" s="1"/>
      <c r="N28" s="1"/>
      <c r="O28" s="1"/>
    </row>
    <row r="29" spans="1:15" ht="12.75">
      <c r="A29" t="s">
        <v>40</v>
      </c>
      <c r="B29" s="1">
        <v>3</v>
      </c>
      <c r="C29" s="1">
        <v>1</v>
      </c>
      <c r="D29" s="1">
        <v>0</v>
      </c>
      <c r="E29" s="1">
        <v>7</v>
      </c>
      <c r="F29" s="1">
        <v>3</v>
      </c>
      <c r="G29" s="1"/>
      <c r="H29">
        <f t="shared" si="0"/>
        <v>14</v>
      </c>
      <c r="I29">
        <f t="shared" si="1"/>
        <v>2.8</v>
      </c>
      <c r="J29" s="1">
        <v>41</v>
      </c>
      <c r="K29" s="2">
        <f t="shared" si="2"/>
        <v>0.06829268292682926</v>
      </c>
      <c r="L29" s="1"/>
      <c r="M29" s="1"/>
      <c r="N29" s="1"/>
      <c r="O29" s="1"/>
    </row>
    <row r="30" spans="1:15" ht="12.75">
      <c r="A30" t="s">
        <v>41</v>
      </c>
      <c r="B30" s="1">
        <v>3</v>
      </c>
      <c r="C30" s="1">
        <v>3</v>
      </c>
      <c r="D30" s="1">
        <v>1</v>
      </c>
      <c r="E30" s="1">
        <v>4</v>
      </c>
      <c r="F30" s="1">
        <v>1</v>
      </c>
      <c r="G30" s="1"/>
      <c r="H30">
        <f t="shared" si="0"/>
        <v>12</v>
      </c>
      <c r="I30">
        <f t="shared" si="1"/>
        <v>2.4</v>
      </c>
      <c r="J30" s="1">
        <v>18</v>
      </c>
      <c r="K30" s="2">
        <f t="shared" si="2"/>
        <v>0.13333333333333333</v>
      </c>
      <c r="L30" s="1"/>
      <c r="M30" s="1"/>
      <c r="N30" s="1"/>
      <c r="O30" s="1"/>
    </row>
    <row r="31" spans="1:15" ht="12.75">
      <c r="A31" t="s">
        <v>42</v>
      </c>
      <c r="B31" s="1">
        <v>3</v>
      </c>
      <c r="C31" s="1">
        <v>1</v>
      </c>
      <c r="D31" s="1">
        <v>0</v>
      </c>
      <c r="E31" s="1">
        <v>0</v>
      </c>
      <c r="F31" s="1">
        <v>1</v>
      </c>
      <c r="G31" s="1"/>
      <c r="H31">
        <f t="shared" si="0"/>
        <v>5</v>
      </c>
      <c r="I31">
        <f t="shared" si="1"/>
        <v>1</v>
      </c>
      <c r="J31" s="1">
        <v>18</v>
      </c>
      <c r="K31" s="2">
        <f t="shared" si="2"/>
        <v>0.05555555555555555</v>
      </c>
      <c r="L31" s="1"/>
      <c r="M31" s="1"/>
      <c r="N31" s="1"/>
      <c r="O31" s="1"/>
    </row>
    <row r="32" spans="1:15" ht="12.75">
      <c r="A32" t="s">
        <v>43</v>
      </c>
      <c r="B32" s="1">
        <v>2</v>
      </c>
      <c r="C32" s="1">
        <v>2</v>
      </c>
      <c r="D32" s="1">
        <v>1</v>
      </c>
      <c r="E32" s="1">
        <v>1</v>
      </c>
      <c r="F32" s="1">
        <v>4</v>
      </c>
      <c r="G32" s="1"/>
      <c r="H32">
        <f t="shared" si="0"/>
        <v>10</v>
      </c>
      <c r="I32">
        <f t="shared" si="1"/>
        <v>2</v>
      </c>
      <c r="J32" s="1">
        <v>8</v>
      </c>
      <c r="K32" s="2">
        <f t="shared" si="2"/>
        <v>0.25</v>
      </c>
      <c r="L32" s="1"/>
      <c r="M32" s="1"/>
      <c r="N32" s="1"/>
      <c r="O32" s="1"/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t="s">
        <v>44</v>
      </c>
      <c r="B34" s="1">
        <f>SUM(B4:B33)</f>
        <v>185</v>
      </c>
      <c r="C34" s="1">
        <f>SUM(C4:C33)</f>
        <v>90</v>
      </c>
      <c r="D34" s="1">
        <f>SUM(D4:D33)</f>
        <v>33</v>
      </c>
      <c r="E34" s="1">
        <f>SUM(E4:E33)</f>
        <v>80</v>
      </c>
      <c r="F34" s="1">
        <f>SUM(F4:F33)</f>
        <v>140</v>
      </c>
      <c r="G34" s="1">
        <f>SUM(B34:F34)</f>
        <v>528</v>
      </c>
      <c r="H34" s="1"/>
      <c r="I34" s="1"/>
      <c r="J34" s="1"/>
      <c r="K34" s="1"/>
      <c r="L34" s="1"/>
      <c r="M34" s="1"/>
      <c r="N34" s="1"/>
      <c r="O34" s="1"/>
    </row>
    <row r="35" spans="1:15" ht="12.75">
      <c r="A35" t="s">
        <v>45</v>
      </c>
      <c r="B35" s="1">
        <v>176</v>
      </c>
      <c r="C35" s="1">
        <v>80</v>
      </c>
      <c r="D35" s="1">
        <v>33</v>
      </c>
      <c r="E35" s="1">
        <v>63</v>
      </c>
      <c r="F35" s="1">
        <v>102</v>
      </c>
      <c r="G35" s="1">
        <f>SUM(B35:F35)</f>
        <v>454</v>
      </c>
      <c r="H35" s="1"/>
      <c r="I35" s="1"/>
      <c r="J35" s="1"/>
      <c r="K35" s="1"/>
      <c r="L35" s="1"/>
      <c r="M35" s="1"/>
      <c r="N35" s="1"/>
      <c r="O35" s="1"/>
    </row>
    <row r="36" spans="2:15" ht="12.75">
      <c r="B36" s="1"/>
      <c r="C36" s="1"/>
      <c r="D36" s="1"/>
      <c r="E36" s="1"/>
      <c r="F36" s="1"/>
      <c r="G36" s="1">
        <f>SUM(G34:G35)</f>
        <v>982</v>
      </c>
      <c r="H36" s="1"/>
      <c r="I36" s="1"/>
      <c r="J36" s="1"/>
      <c r="K36" s="1"/>
      <c r="L36" s="1"/>
      <c r="M36" s="1"/>
      <c r="N36" s="1"/>
      <c r="O36" s="1"/>
    </row>
    <row r="37" spans="1:15" ht="12.75">
      <c r="A37" t="s">
        <v>7</v>
      </c>
      <c r="B37" s="1">
        <f>SUM(B34:B35)</f>
        <v>361</v>
      </c>
      <c r="C37" s="1">
        <f>SUM(C34:C35)</f>
        <v>170</v>
      </c>
      <c r="D37" s="1">
        <f>SUM(D34:D35)</f>
        <v>66</v>
      </c>
      <c r="E37" s="1">
        <f>SUM(E34:E35)</f>
        <v>143</v>
      </c>
      <c r="F37" s="1">
        <f>SUM(F34:F35)</f>
        <v>242</v>
      </c>
      <c r="G37" s="1">
        <f>SUM(B37:F37)</f>
        <v>982</v>
      </c>
      <c r="H37" s="1"/>
      <c r="I37" s="1"/>
      <c r="J37" s="1"/>
      <c r="K37" s="1"/>
      <c r="L37" s="1"/>
      <c r="M37" s="1"/>
      <c r="N37" s="1"/>
      <c r="O37" s="1"/>
    </row>
    <row r="38" spans="2:15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printOptions/>
  <pageMargins left="0.5" right="0.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Parameters Unlimited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Phaff</dc:creator>
  <cp:keywords/>
  <dc:description/>
  <cp:lastModifiedBy>David M. Phaff</cp:lastModifiedBy>
  <cp:lastPrinted>2000-12-06T22:38:00Z</cp:lastPrinted>
  <dcterms:created xsi:type="dcterms:W3CDTF">2000-12-01T02:03:58Z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