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60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<sst xmlns="http://schemas.openxmlformats.org/spreadsheetml/2006/main" count="11" uniqueCount="11">
  <si>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x/a</t>
  </si>
  <si>
    <t>b</t>
  </si>
  <si>
    <t>A</t>
  </si>
  <si>
    <t>B</t>
  </si>
  <si>
    <t>C</t>
  </si>
  <si>
    <t>x (cm)</t>
  </si>
  <si>
    <t>h (cm)</t>
  </si>
  <si>
    <t>a (cm)</t>
  </si>
  <si>
    <t>y (cm)</t>
  </si>
  <si>
    <r>
      <t>y</t>
    </r>
    <r>
      <rPr>
        <vertAlign val="subscript"/>
        <sz val="10"/>
        <rFont val="Arial"/>
        <family val="2"/>
      </rPr>
      <t>fit</t>
    </r>
    <r>
      <rPr>
        <sz val="10"/>
        <rFont val="Arial"/>
        <family val="2"/>
      </rPr>
      <t xml:space="preserve"> (cm)</t>
    </r>
  </si>
  <si>
    <r>
      <t>(y - y</t>
    </r>
    <r>
      <rPr>
        <vertAlign val="subscript"/>
        <sz val="10"/>
        <rFont val="Arial"/>
        <family val="2"/>
      </rPr>
      <t>fit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cm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</si>
</sst>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Sheet1!$C$2:$C$18</c:f>
              <c:numCache/>
            </c:numRef>
          </c:xVal>
          <c:yVal>
            <c:numRef>
              <c:f>Sheet1!$F$2:$F$18</c:f>
              <c:numCache/>
            </c:numRef>
          </c:yVal>
          <c:smooth val="0"/>
        </c:ser>
        <c:ser>
          <c:idx val="5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Sheet1!$C$2:$C$18</c:f>
              <c:numCache/>
            </c:numRef>
          </c:xVal>
          <c:yVal>
            <c:numRef>
              <c:f>Sheet1!$J$2:$J$18</c:f>
              <c:numCache/>
            </c:numRef>
          </c:yVal>
          <c:smooth val="0"/>
        </c:ser>
        <c:axId val="24270032"/>
        <c:axId val="17103697"/>
      </c:scatterChart>
      <c:valAx>
        <c:axId val="24270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03697"/>
        <c:crosses val="autoZero"/>
        <c:crossBetween val="midCat"/>
        <c:dispUnits/>
      </c:valAx>
      <c:valAx>
        <c:axId val="171036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700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1</xdr:row>
      <xdr:rowOff>19050</xdr:rowOff>
    </xdr:from>
    <xdr:to>
      <xdr:col>17</xdr:col>
      <xdr:colOff>57150</xdr:colOff>
      <xdr:row>17</xdr:row>
      <xdr:rowOff>19050</xdr:rowOff>
    </xdr:to>
    <xdr:graphicFrame>
      <xdr:nvGraphicFramePr>
        <xdr:cNvPr id="1" name="Chart 3"/>
        <xdr:cNvGraphicFramePr/>
      </xdr:nvGraphicFramePr>
      <xdr:xfrm>
        <a:off x="6848475" y="219075"/>
        <a:ext cx="35718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A1" sqref="A1"/>
    </sheetView>
  </sheetViews>
  <sheetFormatPr defaultColWidth="9.140625" defaultRowHeight="12.75"/>
  <cols>
    <col min="3" max="3" width="9.140625" style="1" customWidth="1"/>
  </cols>
  <sheetData>
    <row r="1" spans="1:11" ht="15.75">
      <c r="A1" t="s">
        <v>0</v>
      </c>
      <c r="B1" t="s">
        <v>7</v>
      </c>
      <c r="C1" s="1" t="s">
        <v>5</v>
      </c>
      <c r="D1" t="s">
        <v>6</v>
      </c>
      <c r="E1" t="s">
        <v>1</v>
      </c>
      <c r="F1" s="1" t="s">
        <v>8</v>
      </c>
      <c r="G1" t="s">
        <v>2</v>
      </c>
      <c r="H1" t="s">
        <v>3</v>
      </c>
      <c r="I1" t="s">
        <v>4</v>
      </c>
      <c r="J1" t="s">
        <v>9</v>
      </c>
      <c r="K1" t="s">
        <v>10</v>
      </c>
    </row>
    <row r="2" spans="1:11" ht="12.75">
      <c r="A2">
        <v>-1</v>
      </c>
      <c r="B2">
        <v>4.375</v>
      </c>
      <c r="C2" s="1">
        <f>A2*B2</f>
        <v>-4.375</v>
      </c>
      <c r="D2">
        <v>2.25</v>
      </c>
      <c r="E2">
        <f>2.25</f>
        <v>2.25</v>
      </c>
      <c r="F2" s="1">
        <f>D2-E2</f>
        <v>0</v>
      </c>
      <c r="G2">
        <v>5.53510475</v>
      </c>
      <c r="H2">
        <v>5.78507328</v>
      </c>
      <c r="I2">
        <v>3.62595677</v>
      </c>
      <c r="J2">
        <f>(H2*SQRT(1-(C2^2)/(G2^2)))-I2</f>
        <v>-0.08214419071497803</v>
      </c>
      <c r="K2">
        <f>(F2-J2)^2</f>
        <v>0.0067476680682186825</v>
      </c>
    </row>
    <row r="3" spans="1:11" ht="12.75">
      <c r="A3">
        <f>A2+0.125</f>
        <v>-0.875</v>
      </c>
      <c r="B3">
        <f>B2</f>
        <v>4.375</v>
      </c>
      <c r="C3" s="1">
        <f aca="true" t="shared" si="0" ref="C3:C18">A3*B3</f>
        <v>-3.828125</v>
      </c>
      <c r="D3">
        <v>2.5</v>
      </c>
      <c r="E3">
        <f>E2</f>
        <v>2.25</v>
      </c>
      <c r="F3" s="1">
        <f aca="true" t="shared" si="1" ref="F3:F18">D3-E3</f>
        <v>0.25</v>
      </c>
      <c r="G3">
        <f>G2</f>
        <v>5.53510475</v>
      </c>
      <c r="H3">
        <f>H2</f>
        <v>5.78507328</v>
      </c>
      <c r="I3">
        <f>I2</f>
        <v>3.62595677</v>
      </c>
      <c r="J3">
        <f aca="true" t="shared" si="2" ref="J3:J18">(H3*SQRT(1-(C3^2)/(G3^2)))-I3</f>
        <v>0.5524435389594373</v>
      </c>
      <c r="K3">
        <f aca="true" t="shared" si="3" ref="K3:K18">(F3-J3)^2</f>
        <v>0.09147209425830868</v>
      </c>
    </row>
    <row r="4" spans="1:11" ht="12.75">
      <c r="A4">
        <f aca="true" t="shared" si="4" ref="A4:A18">A3+0.125</f>
        <v>-0.75</v>
      </c>
      <c r="B4">
        <f aca="true" t="shared" si="5" ref="B4:B18">B3</f>
        <v>4.375</v>
      </c>
      <c r="C4" s="1">
        <f t="shared" si="0"/>
        <v>-3.28125</v>
      </c>
      <c r="D4">
        <v>3.5</v>
      </c>
      <c r="E4">
        <f aca="true" t="shared" si="6" ref="E4:E18">E3</f>
        <v>2.25</v>
      </c>
      <c r="F4" s="1">
        <f t="shared" si="1"/>
        <v>1.25</v>
      </c>
      <c r="G4">
        <f aca="true" t="shared" si="7" ref="G4:G18">G3</f>
        <v>5.53510475</v>
      </c>
      <c r="H4">
        <f aca="true" t="shared" si="8" ref="H4:H18">H3</f>
        <v>5.78507328</v>
      </c>
      <c r="I4">
        <f aca="true" t="shared" si="9" ref="I4:I18">I3</f>
        <v>3.62595677</v>
      </c>
      <c r="J4">
        <f t="shared" si="2"/>
        <v>1.0330196355441847</v>
      </c>
      <c r="K4">
        <f t="shared" si="3"/>
        <v>0.047080478559378414</v>
      </c>
    </row>
    <row r="5" spans="1:11" ht="12.75">
      <c r="A5">
        <f t="shared" si="4"/>
        <v>-0.625</v>
      </c>
      <c r="B5">
        <f t="shared" si="5"/>
        <v>4.375</v>
      </c>
      <c r="C5" s="1">
        <f t="shared" si="0"/>
        <v>-2.734375</v>
      </c>
      <c r="D5">
        <v>3.75</v>
      </c>
      <c r="E5">
        <f t="shared" si="6"/>
        <v>2.25</v>
      </c>
      <c r="F5" s="1">
        <f t="shared" si="1"/>
        <v>1.5</v>
      </c>
      <c r="G5">
        <f t="shared" si="7"/>
        <v>5.53510475</v>
      </c>
      <c r="H5">
        <f t="shared" si="8"/>
        <v>5.78507328</v>
      </c>
      <c r="I5">
        <f t="shared" si="9"/>
        <v>3.62595677</v>
      </c>
      <c r="J5">
        <f t="shared" si="2"/>
        <v>1.403924303506014</v>
      </c>
      <c r="K5">
        <f t="shared" si="3"/>
        <v>0.009230539456804505</v>
      </c>
    </row>
    <row r="6" spans="1:11" ht="12.75">
      <c r="A6">
        <f t="shared" si="4"/>
        <v>-0.5</v>
      </c>
      <c r="B6">
        <f t="shared" si="5"/>
        <v>4.375</v>
      </c>
      <c r="C6" s="1">
        <f t="shared" si="0"/>
        <v>-2.1875</v>
      </c>
      <c r="D6">
        <v>4</v>
      </c>
      <c r="E6">
        <f t="shared" si="6"/>
        <v>2.25</v>
      </c>
      <c r="F6" s="1">
        <f t="shared" si="1"/>
        <v>1.75</v>
      </c>
      <c r="G6">
        <f t="shared" si="7"/>
        <v>5.53510475</v>
      </c>
      <c r="H6">
        <f t="shared" si="8"/>
        <v>5.78507328</v>
      </c>
      <c r="I6">
        <f t="shared" si="9"/>
        <v>3.62595677</v>
      </c>
      <c r="J6">
        <f t="shared" si="2"/>
        <v>1.6881712431835512</v>
      </c>
      <c r="K6">
        <f t="shared" si="3"/>
        <v>0.003822795169467569</v>
      </c>
    </row>
    <row r="7" spans="1:11" ht="12.75">
      <c r="A7">
        <f t="shared" si="4"/>
        <v>-0.375</v>
      </c>
      <c r="B7">
        <f t="shared" si="5"/>
        <v>4.375</v>
      </c>
      <c r="C7" s="1">
        <f t="shared" si="0"/>
        <v>-1.640625</v>
      </c>
      <c r="D7">
        <v>4</v>
      </c>
      <c r="E7">
        <f t="shared" si="6"/>
        <v>2.25</v>
      </c>
      <c r="F7" s="1">
        <f t="shared" si="1"/>
        <v>1.75</v>
      </c>
      <c r="G7">
        <f t="shared" si="7"/>
        <v>5.53510475</v>
      </c>
      <c r="H7">
        <f t="shared" si="8"/>
        <v>5.78507328</v>
      </c>
      <c r="I7">
        <f t="shared" si="9"/>
        <v>3.62595677</v>
      </c>
      <c r="J7">
        <f t="shared" si="2"/>
        <v>1.899151367229698</v>
      </c>
      <c r="K7">
        <f t="shared" si="3"/>
        <v>0.022246130346488237</v>
      </c>
    </row>
    <row r="8" spans="1:11" ht="12.75">
      <c r="A8">
        <f t="shared" si="4"/>
        <v>-0.25</v>
      </c>
      <c r="B8">
        <f t="shared" si="5"/>
        <v>4.375</v>
      </c>
      <c r="C8" s="1">
        <f t="shared" si="0"/>
        <v>-1.09375</v>
      </c>
      <c r="D8">
        <v>4.25</v>
      </c>
      <c r="E8">
        <f t="shared" si="6"/>
        <v>2.25</v>
      </c>
      <c r="F8" s="1">
        <f t="shared" si="1"/>
        <v>2</v>
      </c>
      <c r="G8">
        <f t="shared" si="7"/>
        <v>5.53510475</v>
      </c>
      <c r="H8">
        <f t="shared" si="8"/>
        <v>5.78507328</v>
      </c>
      <c r="I8">
        <f t="shared" si="9"/>
        <v>3.62595677</v>
      </c>
      <c r="J8">
        <f t="shared" si="2"/>
        <v>2.0450478831768075</v>
      </c>
      <c r="K8">
        <f t="shared" si="3"/>
        <v>0.0020293117787112984</v>
      </c>
    </row>
    <row r="9" spans="1:11" ht="12.75">
      <c r="A9">
        <f t="shared" si="4"/>
        <v>-0.125</v>
      </c>
      <c r="B9">
        <f t="shared" si="5"/>
        <v>4.375</v>
      </c>
      <c r="C9" s="1">
        <f t="shared" si="0"/>
        <v>-0.546875</v>
      </c>
      <c r="D9">
        <v>4.375</v>
      </c>
      <c r="E9">
        <f t="shared" si="6"/>
        <v>2.25</v>
      </c>
      <c r="F9" s="1">
        <f t="shared" si="1"/>
        <v>2.125</v>
      </c>
      <c r="G9">
        <f t="shared" si="7"/>
        <v>5.53510475</v>
      </c>
      <c r="H9">
        <f t="shared" si="8"/>
        <v>5.78507328</v>
      </c>
      <c r="I9">
        <f t="shared" si="9"/>
        <v>3.62595677</v>
      </c>
      <c r="J9">
        <f t="shared" si="2"/>
        <v>2.130811254275055</v>
      </c>
      <c r="K9">
        <f t="shared" si="3"/>
        <v>3.3770676249342694E-05</v>
      </c>
    </row>
    <row r="10" spans="1:11" ht="12.75">
      <c r="A10">
        <f t="shared" si="4"/>
        <v>0</v>
      </c>
      <c r="B10">
        <f t="shared" si="5"/>
        <v>4.375</v>
      </c>
      <c r="C10" s="1">
        <f t="shared" si="0"/>
        <v>0</v>
      </c>
      <c r="D10">
        <v>4.5</v>
      </c>
      <c r="E10">
        <f t="shared" si="6"/>
        <v>2.25</v>
      </c>
      <c r="F10" s="1">
        <f t="shared" si="1"/>
        <v>2.25</v>
      </c>
      <c r="G10">
        <f t="shared" si="7"/>
        <v>5.53510475</v>
      </c>
      <c r="H10">
        <f t="shared" si="8"/>
        <v>5.78507328</v>
      </c>
      <c r="I10">
        <f t="shared" si="9"/>
        <v>3.62595677</v>
      </c>
      <c r="J10">
        <f t="shared" si="2"/>
        <v>2.1591165099999996</v>
      </c>
      <c r="K10">
        <f t="shared" si="3"/>
        <v>0.008259808754580173</v>
      </c>
    </row>
    <row r="11" spans="1:11" ht="12.75">
      <c r="A11">
        <f t="shared" si="4"/>
        <v>0.125</v>
      </c>
      <c r="B11">
        <f t="shared" si="5"/>
        <v>4.375</v>
      </c>
      <c r="C11" s="1">
        <f t="shared" si="0"/>
        <v>0.546875</v>
      </c>
      <c r="D11">
        <v>4.375</v>
      </c>
      <c r="E11">
        <f t="shared" si="6"/>
        <v>2.25</v>
      </c>
      <c r="F11" s="1">
        <f t="shared" si="1"/>
        <v>2.125</v>
      </c>
      <c r="G11">
        <f t="shared" si="7"/>
        <v>5.53510475</v>
      </c>
      <c r="H11">
        <f t="shared" si="8"/>
        <v>5.78507328</v>
      </c>
      <c r="I11">
        <f t="shared" si="9"/>
        <v>3.62595677</v>
      </c>
      <c r="J11">
        <f t="shared" si="2"/>
        <v>2.130811254275055</v>
      </c>
      <c r="K11">
        <f t="shared" si="3"/>
        <v>3.3770676249342694E-05</v>
      </c>
    </row>
    <row r="12" spans="1:11" ht="12.75">
      <c r="A12">
        <f t="shared" si="4"/>
        <v>0.25</v>
      </c>
      <c r="B12">
        <f t="shared" si="5"/>
        <v>4.375</v>
      </c>
      <c r="C12" s="1">
        <f t="shared" si="0"/>
        <v>1.09375</v>
      </c>
      <c r="D12">
        <v>4.25</v>
      </c>
      <c r="E12">
        <f t="shared" si="6"/>
        <v>2.25</v>
      </c>
      <c r="F12" s="1">
        <f t="shared" si="1"/>
        <v>2</v>
      </c>
      <c r="G12">
        <f t="shared" si="7"/>
        <v>5.53510475</v>
      </c>
      <c r="H12">
        <f t="shared" si="8"/>
        <v>5.78507328</v>
      </c>
      <c r="I12">
        <f t="shared" si="9"/>
        <v>3.62595677</v>
      </c>
      <c r="J12">
        <f t="shared" si="2"/>
        <v>2.0450478831768075</v>
      </c>
      <c r="K12">
        <f t="shared" si="3"/>
        <v>0.0020293117787112984</v>
      </c>
    </row>
    <row r="13" spans="1:11" ht="12.75">
      <c r="A13">
        <f t="shared" si="4"/>
        <v>0.375</v>
      </c>
      <c r="B13">
        <f t="shared" si="5"/>
        <v>4.375</v>
      </c>
      <c r="C13" s="1">
        <f t="shared" si="0"/>
        <v>1.640625</v>
      </c>
      <c r="D13">
        <v>4</v>
      </c>
      <c r="E13">
        <f t="shared" si="6"/>
        <v>2.25</v>
      </c>
      <c r="F13" s="1">
        <f t="shared" si="1"/>
        <v>1.75</v>
      </c>
      <c r="G13">
        <f t="shared" si="7"/>
        <v>5.53510475</v>
      </c>
      <c r="H13">
        <f t="shared" si="8"/>
        <v>5.78507328</v>
      </c>
      <c r="I13">
        <f t="shared" si="9"/>
        <v>3.62595677</v>
      </c>
      <c r="J13">
        <f t="shared" si="2"/>
        <v>1.899151367229698</v>
      </c>
      <c r="K13">
        <f t="shared" si="3"/>
        <v>0.022246130346488237</v>
      </c>
    </row>
    <row r="14" spans="1:11" ht="12.75">
      <c r="A14">
        <f t="shared" si="4"/>
        <v>0.5</v>
      </c>
      <c r="B14">
        <f t="shared" si="5"/>
        <v>4.375</v>
      </c>
      <c r="C14" s="1">
        <f t="shared" si="0"/>
        <v>2.1875</v>
      </c>
      <c r="D14">
        <v>4</v>
      </c>
      <c r="E14">
        <f t="shared" si="6"/>
        <v>2.25</v>
      </c>
      <c r="F14" s="1">
        <f t="shared" si="1"/>
        <v>1.75</v>
      </c>
      <c r="G14">
        <f t="shared" si="7"/>
        <v>5.53510475</v>
      </c>
      <c r="H14">
        <f t="shared" si="8"/>
        <v>5.78507328</v>
      </c>
      <c r="I14">
        <f t="shared" si="9"/>
        <v>3.62595677</v>
      </c>
      <c r="J14">
        <f t="shared" si="2"/>
        <v>1.6881712431835512</v>
      </c>
      <c r="K14">
        <f t="shared" si="3"/>
        <v>0.003822795169467569</v>
      </c>
    </row>
    <row r="15" spans="1:11" ht="12.75">
      <c r="A15">
        <f t="shared" si="4"/>
        <v>0.625</v>
      </c>
      <c r="B15">
        <f t="shared" si="5"/>
        <v>4.375</v>
      </c>
      <c r="C15" s="1">
        <f t="shared" si="0"/>
        <v>2.734375</v>
      </c>
      <c r="D15">
        <v>3.75</v>
      </c>
      <c r="E15">
        <f t="shared" si="6"/>
        <v>2.25</v>
      </c>
      <c r="F15" s="1">
        <f t="shared" si="1"/>
        <v>1.5</v>
      </c>
      <c r="G15">
        <f t="shared" si="7"/>
        <v>5.53510475</v>
      </c>
      <c r="H15">
        <f t="shared" si="8"/>
        <v>5.78507328</v>
      </c>
      <c r="I15">
        <f t="shared" si="9"/>
        <v>3.62595677</v>
      </c>
      <c r="J15">
        <f t="shared" si="2"/>
        <v>1.403924303506014</v>
      </c>
      <c r="K15">
        <f t="shared" si="3"/>
        <v>0.009230539456804505</v>
      </c>
    </row>
    <row r="16" spans="1:11" ht="12.75">
      <c r="A16">
        <f t="shared" si="4"/>
        <v>0.75</v>
      </c>
      <c r="B16">
        <f t="shared" si="5"/>
        <v>4.375</v>
      </c>
      <c r="C16" s="1">
        <f t="shared" si="0"/>
        <v>3.28125</v>
      </c>
      <c r="D16">
        <v>3.5</v>
      </c>
      <c r="E16">
        <f t="shared" si="6"/>
        <v>2.25</v>
      </c>
      <c r="F16" s="1">
        <f t="shared" si="1"/>
        <v>1.25</v>
      </c>
      <c r="G16">
        <f t="shared" si="7"/>
        <v>5.53510475</v>
      </c>
      <c r="H16">
        <f t="shared" si="8"/>
        <v>5.78507328</v>
      </c>
      <c r="I16">
        <f t="shared" si="9"/>
        <v>3.62595677</v>
      </c>
      <c r="J16">
        <f t="shared" si="2"/>
        <v>1.0330196355441847</v>
      </c>
      <c r="K16">
        <f t="shared" si="3"/>
        <v>0.047080478559378414</v>
      </c>
    </row>
    <row r="17" spans="1:11" ht="12.75">
      <c r="A17">
        <f t="shared" si="4"/>
        <v>0.875</v>
      </c>
      <c r="B17">
        <f t="shared" si="5"/>
        <v>4.375</v>
      </c>
      <c r="C17" s="1">
        <f t="shared" si="0"/>
        <v>3.828125</v>
      </c>
      <c r="D17">
        <v>2.5</v>
      </c>
      <c r="E17">
        <f t="shared" si="6"/>
        <v>2.25</v>
      </c>
      <c r="F17" s="1">
        <f t="shared" si="1"/>
        <v>0.25</v>
      </c>
      <c r="G17">
        <f t="shared" si="7"/>
        <v>5.53510475</v>
      </c>
      <c r="H17">
        <f t="shared" si="8"/>
        <v>5.78507328</v>
      </c>
      <c r="I17">
        <f t="shared" si="9"/>
        <v>3.62595677</v>
      </c>
      <c r="J17">
        <f t="shared" si="2"/>
        <v>0.5524435389594373</v>
      </c>
      <c r="K17">
        <f t="shared" si="3"/>
        <v>0.09147209425830868</v>
      </c>
    </row>
    <row r="18" spans="1:11" ht="12.75">
      <c r="A18">
        <f t="shared" si="4"/>
        <v>1</v>
      </c>
      <c r="B18">
        <f t="shared" si="5"/>
        <v>4.375</v>
      </c>
      <c r="C18" s="1">
        <f t="shared" si="0"/>
        <v>4.375</v>
      </c>
      <c r="D18">
        <v>2.25</v>
      </c>
      <c r="E18">
        <f t="shared" si="6"/>
        <v>2.25</v>
      </c>
      <c r="F18" s="1">
        <f t="shared" si="1"/>
        <v>0</v>
      </c>
      <c r="G18">
        <f t="shared" si="7"/>
        <v>5.53510475</v>
      </c>
      <c r="H18">
        <f t="shared" si="8"/>
        <v>5.78507328</v>
      </c>
      <c r="I18">
        <f t="shared" si="9"/>
        <v>3.62595677</v>
      </c>
      <c r="J18">
        <f t="shared" si="2"/>
        <v>-0.08214419071497803</v>
      </c>
      <c r="K18">
        <f t="shared" si="3"/>
        <v>0.0067476680682186825</v>
      </c>
    </row>
    <row r="19" ht="12.75">
      <c r="K19" s="1">
        <f>SUM(K2:K18)</f>
        <v>0.3735853853818336</v>
      </c>
    </row>
    <row r="20" ht="12.75">
      <c r="K20">
        <f>SQRT(K19/17)</f>
        <v>0.14824173132021137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Valued Gateway Client</cp:lastModifiedBy>
  <dcterms:created xsi:type="dcterms:W3CDTF">2006-03-12T11:08:43Z</dcterms:created>
  <dcterms:modified xsi:type="dcterms:W3CDTF">2006-03-23T00:52:41Z</dcterms:modified>
  <cp:category/>
  <cp:version/>
  <cp:contentType/>
  <cp:contentStatus/>
</cp:coreProperties>
</file>