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58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<sst xmlns="http://schemas.openxmlformats.org/spreadsheetml/2006/main" count="27" uniqueCount="17">
  <si>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Theta (rad)</t>
  </si>
  <si>
    <t>Theta (deg)</t>
  </si>
  <si>
    <t>x (cm)</t>
  </si>
  <si>
    <t>y (cm)</t>
  </si>
  <si>
    <t>R</t>
  </si>
  <si>
    <t>h</t>
  </si>
  <si>
    <r>
      <t>q</t>
    </r>
    <r>
      <rPr>
        <vertAlign val="subscript"/>
        <sz val="10"/>
        <rFont val="Arial"/>
        <family val="2"/>
      </rPr>
      <t>i</t>
    </r>
  </si>
  <si>
    <r>
      <t>q</t>
    </r>
    <r>
      <rPr>
        <vertAlign val="subscript"/>
        <sz val="10"/>
        <rFont val="Arial"/>
        <family val="2"/>
      </rPr>
      <t>r</t>
    </r>
  </si>
  <si>
    <t>n</t>
  </si>
  <si>
    <r>
      <t>q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'</t>
    </r>
  </si>
  <si>
    <r>
      <t>q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'</t>
    </r>
  </si>
  <si>
    <t>d</t>
  </si>
  <si>
    <t>R (cm)</t>
  </si>
  <si>
    <t>h (cm)</t>
  </si>
  <si>
    <r>
      <t>D</t>
    </r>
    <r>
      <rPr>
        <sz val="10"/>
        <rFont val="Arial"/>
        <family val="0"/>
      </rPr>
      <t>d (cm)</t>
    </r>
  </si>
  <si>
    <r>
      <t>D</t>
    </r>
    <r>
      <rPr>
        <sz val="10"/>
        <rFont val="Arial"/>
        <family val="0"/>
      </rPr>
      <t>y (cm)</t>
    </r>
  </si>
  <si>
    <r>
      <t>2</t>
    </r>
    <r>
      <rPr>
        <sz val="10"/>
        <rFont val="Symbol"/>
        <family val="1"/>
      </rPr>
      <t>D</t>
    </r>
    <r>
      <rPr>
        <sz val="10"/>
        <rFont val="Arial"/>
        <family val="0"/>
      </rPr>
      <t>y (cm)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</si>
</sst>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.5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Lens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Sheet1!$C$2:$C$39</c:f>
              <c:numCache/>
            </c:numRef>
          </c:xVal>
          <c:yVal>
            <c:numRef>
              <c:f>Sheet1!$D$2:$D$39</c:f>
              <c:numCache/>
            </c:numRef>
          </c:yVal>
          <c:smooth val="0"/>
        </c:ser>
        <c:ser>
          <c:idx val="1"/>
          <c:order val="1"/>
          <c:tx>
            <c:v>Lower Ray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Sheet1!$K$11:$K$14</c:f>
              <c:numCache/>
            </c:numRef>
          </c:xVal>
          <c:yVal>
            <c:numRef>
              <c:f>Sheet1!$L$11:$L$14</c:f>
              <c:numCache/>
            </c:numRef>
          </c:yVal>
          <c:smooth val="0"/>
        </c:ser>
        <c:ser>
          <c:idx val="2"/>
          <c:order val="2"/>
          <c:tx>
            <c:v>Upper Ray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Sheet1!$M$11:$M$14</c:f>
              <c:numCache/>
            </c:numRef>
          </c:xVal>
          <c:yVal>
            <c:numRef>
              <c:f>Sheet1!$N$11:$N$14</c:f>
              <c:numCache/>
            </c:numRef>
          </c:yVal>
          <c:smooth val="0"/>
        </c:ser>
        <c:axId val="34631605"/>
        <c:axId val="43248990"/>
      </c:scatterChart>
      <c:val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48990"/>
        <c:crosses val="autoZero"/>
        <c:crossBetween val="midCat"/>
        <c:dispUnits/>
      </c:valAx>
      <c:valAx>
        <c:axId val="43248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31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57150</xdr:rowOff>
    </xdr:from>
    <xdr:to>
      <xdr:col>9</xdr:col>
      <xdr:colOff>209550</xdr:colOff>
      <xdr:row>11</xdr:row>
      <xdr:rowOff>47625</xdr:rowOff>
    </xdr:to>
    <xdr:graphicFrame>
      <xdr:nvGraphicFramePr>
        <xdr:cNvPr id="1" name="Chart 1"/>
        <xdr:cNvGraphicFramePr/>
      </xdr:nvGraphicFramePr>
      <xdr:xfrm>
        <a:off x="2562225" y="219075"/>
        <a:ext cx="313372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F6">
      <selection activeCell="I15" sqref="I15"/>
    </sheetView>
  </sheetViews>
  <sheetFormatPr defaultColWidth="9.140625" defaultRowHeight="12.75"/>
  <sheetData>
    <row r="1" spans="1:14" ht="12.75">
      <c r="A1" t="s">
        <v>1</v>
      </c>
      <c r="B1" t="s">
        <v>0</v>
      </c>
      <c r="C1" t="s">
        <v>2</v>
      </c>
      <c r="D1" t="s">
        <v>3</v>
      </c>
      <c r="K1" t="s">
        <v>12</v>
      </c>
      <c r="L1">
        <v>12</v>
      </c>
      <c r="M1" t="s">
        <v>4</v>
      </c>
      <c r="N1">
        <v>12</v>
      </c>
    </row>
    <row r="2" spans="1:14" ht="12.75">
      <c r="A2">
        <v>90</v>
      </c>
      <c r="B2">
        <f>(A2/180)*ACOS(-1)</f>
        <v>1.5707963267948966</v>
      </c>
      <c r="C2">
        <f>12*COS(B2)</f>
        <v>7.35089072945172E-16</v>
      </c>
      <c r="D2">
        <f>12*SIN(B2)</f>
        <v>12</v>
      </c>
      <c r="K2" t="s">
        <v>13</v>
      </c>
      <c r="L2">
        <v>1</v>
      </c>
      <c r="M2" t="s">
        <v>5</v>
      </c>
      <c r="N2">
        <v>6</v>
      </c>
    </row>
    <row r="3" spans="1:14" ht="12.75">
      <c r="A3">
        <f>A2+5</f>
        <v>95</v>
      </c>
      <c r="B3">
        <f aca="true" t="shared" si="0" ref="B3:B38">(A3/180)*ACOS(-1)</f>
        <v>1.6580627893946132</v>
      </c>
      <c r="C3">
        <f aca="true" t="shared" si="1" ref="C3:C38">12*COS(B3)</f>
        <v>-1.0458689129718988</v>
      </c>
      <c r="D3">
        <f aca="true" t="shared" si="2" ref="D3:D38">12*SIN(B3)</f>
        <v>11.954336377100947</v>
      </c>
      <c r="K3" t="s">
        <v>8</v>
      </c>
      <c r="L3">
        <v>1.5</v>
      </c>
      <c r="M3" t="s">
        <v>8</v>
      </c>
      <c r="N3">
        <v>1.5</v>
      </c>
    </row>
    <row r="4" spans="1:14" ht="15.75">
      <c r="A4">
        <f aca="true" t="shared" si="3" ref="A4:A38">A3+5</f>
        <v>100</v>
      </c>
      <c r="B4">
        <f t="shared" si="0"/>
        <v>1.7453292519943295</v>
      </c>
      <c r="C4">
        <f t="shared" si="1"/>
        <v>-2.0837781320031636</v>
      </c>
      <c r="D4">
        <f t="shared" si="2"/>
        <v>11.817693036146496</v>
      </c>
      <c r="K4" s="1" t="s">
        <v>6</v>
      </c>
      <c r="L4">
        <f>(180/ACOS(-1))*ASIN(L2/L1)</f>
        <v>4.780191847199158</v>
      </c>
      <c r="M4" s="1" t="s">
        <v>6</v>
      </c>
      <c r="N4">
        <f>(180/ACOS(-1))*ASIN(N2/N1)</f>
        <v>30.000000000000004</v>
      </c>
    </row>
    <row r="5" spans="1:14" ht="15.75">
      <c r="A5">
        <f t="shared" si="3"/>
        <v>105</v>
      </c>
      <c r="B5">
        <f t="shared" si="0"/>
        <v>1.8325957145940461</v>
      </c>
      <c r="C5">
        <f t="shared" si="1"/>
        <v>-3.10582854123025</v>
      </c>
      <c r="D5">
        <f t="shared" si="2"/>
        <v>11.59110991546882</v>
      </c>
      <c r="K5" s="1" t="s">
        <v>7</v>
      </c>
      <c r="L5">
        <f>(180/ACOS(-1))*ASIN(L2/(L1*L3))</f>
        <v>3.184738536720409</v>
      </c>
      <c r="M5" s="1" t="s">
        <v>7</v>
      </c>
      <c r="N5">
        <f>(180/ACOS(-1))*ASIN(N2/(N1*N3))</f>
        <v>19.47122063449069</v>
      </c>
    </row>
    <row r="6" spans="1:14" ht="15.75">
      <c r="A6">
        <f t="shared" si="3"/>
        <v>110</v>
      </c>
      <c r="B6">
        <f t="shared" si="0"/>
        <v>1.9198621771937625</v>
      </c>
      <c r="C6">
        <f t="shared" si="1"/>
        <v>-4.104241719908025</v>
      </c>
      <c r="D6">
        <f t="shared" si="2"/>
        <v>11.276311449430901</v>
      </c>
      <c r="K6" s="1" t="s">
        <v>9</v>
      </c>
      <c r="L6">
        <f>L4-L5</f>
        <v>1.5954533104787494</v>
      </c>
      <c r="M6" s="1" t="s">
        <v>9</v>
      </c>
      <c r="N6">
        <f>N4-N5</f>
        <v>10.528779365509312</v>
      </c>
    </row>
    <row r="7" spans="1:14" ht="15.75">
      <c r="A7">
        <f t="shared" si="3"/>
        <v>115</v>
      </c>
      <c r="B7">
        <f t="shared" si="0"/>
        <v>2.007128639793479</v>
      </c>
      <c r="C7">
        <f t="shared" si="1"/>
        <v>-5.071419140888392</v>
      </c>
      <c r="D7">
        <f t="shared" si="2"/>
        <v>10.8756934444398</v>
      </c>
      <c r="K7" s="1" t="s">
        <v>10</v>
      </c>
      <c r="L7">
        <f>(180/ACOS(-1))*L3*SIN(L6*ACOS(-1)/180)</f>
        <v>2.392870701122765</v>
      </c>
      <c r="M7" s="1" t="s">
        <v>10</v>
      </c>
      <c r="N7">
        <f>(180/ACOS(-1))*N3*SIN(N6*ACOS(-1)/180)</f>
        <v>15.704433933089135</v>
      </c>
    </row>
    <row r="8" spans="1:14" ht="12.75">
      <c r="A8">
        <f t="shared" si="3"/>
        <v>120</v>
      </c>
      <c r="B8">
        <f t="shared" si="0"/>
        <v>2.0943951023931953</v>
      </c>
      <c r="C8">
        <f t="shared" si="1"/>
        <v>-5.999999999999997</v>
      </c>
      <c r="D8">
        <f t="shared" si="2"/>
        <v>10.392304845413264</v>
      </c>
      <c r="K8" s="2" t="s">
        <v>11</v>
      </c>
      <c r="L8">
        <f>L1*(SIN((ACOS(-1)/180)*L4)-COS((ACOS(-1)/180)*L4)*TAN((ACOS(-1)/180)*L6))/TAN((ACOS(-1)/180)*L7)</f>
        <v>15.959818129246344</v>
      </c>
      <c r="M8" s="2" t="s">
        <v>11</v>
      </c>
      <c r="N8">
        <f>N1*(SIN((ACOS(-1)/180)*N4)-COS((ACOS(-1)/180)*N4)*TAN((ACOS(-1)/180)*N6))/TAN((ACOS(-1)/180)*N7)</f>
        <v>14.469852334611337</v>
      </c>
    </row>
    <row r="9" spans="1:4" ht="12.75">
      <c r="A9">
        <f t="shared" si="3"/>
        <v>125</v>
      </c>
      <c r="B9">
        <f t="shared" si="0"/>
        <v>2.1816615649929116</v>
      </c>
      <c r="C9">
        <f t="shared" si="1"/>
        <v>-6.88291723621255</v>
      </c>
      <c r="D9">
        <f t="shared" si="2"/>
        <v>9.829824531467905</v>
      </c>
    </row>
    <row r="10" spans="1:14" ht="12.75">
      <c r="A10">
        <f t="shared" si="3"/>
        <v>130</v>
      </c>
      <c r="B10">
        <f t="shared" si="0"/>
        <v>2.2689280275926285</v>
      </c>
      <c r="C10">
        <f t="shared" si="1"/>
        <v>-7.713451316238473</v>
      </c>
      <c r="D10">
        <f t="shared" si="2"/>
        <v>9.192533317427737</v>
      </c>
      <c r="K10" s="2" t="s">
        <v>2</v>
      </c>
      <c r="L10" s="2" t="s">
        <v>3</v>
      </c>
      <c r="M10" s="2" t="s">
        <v>2</v>
      </c>
      <c r="N10" s="2" t="s">
        <v>3</v>
      </c>
    </row>
    <row r="11" spans="1:14" ht="12.75">
      <c r="A11">
        <f t="shared" si="3"/>
        <v>135</v>
      </c>
      <c r="B11">
        <f t="shared" si="0"/>
        <v>2.356194490192345</v>
      </c>
      <c r="C11">
        <f t="shared" si="1"/>
        <v>-8.48528137423857</v>
      </c>
      <c r="D11">
        <f t="shared" si="2"/>
        <v>8.485281374238571</v>
      </c>
      <c r="K11">
        <v>-15</v>
      </c>
      <c r="L11">
        <f>L2</f>
        <v>1</v>
      </c>
      <c r="M11">
        <v>-15</v>
      </c>
      <c r="N11">
        <f>N2</f>
        <v>6</v>
      </c>
    </row>
    <row r="12" spans="1:14" ht="12.75">
      <c r="A12">
        <f t="shared" si="3"/>
        <v>140</v>
      </c>
      <c r="B12">
        <f t="shared" si="0"/>
        <v>2.443460952792061</v>
      </c>
      <c r="C12">
        <f t="shared" si="1"/>
        <v>-9.192533317427735</v>
      </c>
      <c r="D12">
        <f t="shared" si="2"/>
        <v>7.713451316238474</v>
      </c>
      <c r="K12">
        <f>-SQRT(L1^2-L11^2)</f>
        <v>-11.958260743101398</v>
      </c>
      <c r="L12">
        <f>L11</f>
        <v>1</v>
      </c>
      <c r="M12">
        <f>-SQRT(N1^2-N11^2)</f>
        <v>-10.392304845413264</v>
      </c>
      <c r="N12">
        <f>N11</f>
        <v>6</v>
      </c>
    </row>
    <row r="13" spans="1:14" ht="12.75">
      <c r="A13">
        <f t="shared" si="3"/>
        <v>145</v>
      </c>
      <c r="B13">
        <f t="shared" si="0"/>
        <v>2.530727415391778</v>
      </c>
      <c r="C13">
        <f t="shared" si="1"/>
        <v>-9.829824531467903</v>
      </c>
      <c r="D13">
        <f t="shared" si="2"/>
        <v>6.882917236212551</v>
      </c>
      <c r="K13">
        <v>0</v>
      </c>
      <c r="L13">
        <f>L12-ABS(K12)*TAN(L6*ACOS(-1)/180)</f>
        <v>0.6669252151612328</v>
      </c>
      <c r="M13">
        <v>0</v>
      </c>
      <c r="N13">
        <f>N12-ABS(M12)*TAN(N6*ACOS(-1)/180)</f>
        <v>4.068500332764893</v>
      </c>
    </row>
    <row r="14" spans="1:14" ht="12.75">
      <c r="A14">
        <f t="shared" si="3"/>
        <v>150</v>
      </c>
      <c r="B14">
        <f t="shared" si="0"/>
        <v>2.6179938779914944</v>
      </c>
      <c r="C14">
        <f t="shared" si="1"/>
        <v>-10.392304845413264</v>
      </c>
      <c r="D14">
        <f t="shared" si="2"/>
        <v>5.999999999999999</v>
      </c>
      <c r="K14">
        <f>L13/TAN(L7*ACOS(-1)/180)</f>
        <v>15.959818129246349</v>
      </c>
      <c r="L14">
        <v>0</v>
      </c>
      <c r="M14">
        <f>N13/TAN(N7*ACOS(-1)/180)</f>
        <v>14.469852334611337</v>
      </c>
      <c r="N14">
        <v>0</v>
      </c>
    </row>
    <row r="15" spans="1:12" ht="12.75">
      <c r="A15">
        <f t="shared" si="3"/>
        <v>155</v>
      </c>
      <c r="B15">
        <f t="shared" si="0"/>
        <v>2.705260340591211</v>
      </c>
      <c r="C15">
        <f t="shared" si="1"/>
        <v>-10.875693444439799</v>
      </c>
      <c r="D15">
        <f t="shared" si="2"/>
        <v>5.071419140888394</v>
      </c>
      <c r="K15">
        <f>K14-M14</f>
        <v>1.4899657946350118</v>
      </c>
      <c r="L15" s="1" t="s">
        <v>14</v>
      </c>
    </row>
    <row r="16" spans="1:12" ht="12.75">
      <c r="A16">
        <f t="shared" si="3"/>
        <v>160</v>
      </c>
      <c r="B16">
        <f t="shared" si="0"/>
        <v>2.792526803190927</v>
      </c>
      <c r="C16">
        <f t="shared" si="1"/>
        <v>-11.2763114494309</v>
      </c>
      <c r="D16">
        <f t="shared" si="2"/>
        <v>4.1042417199080266</v>
      </c>
      <c r="K16">
        <f>K15*TAN(N7*ACOS(-1)/180)</f>
        <v>0.4189349131629323</v>
      </c>
      <c r="L16" s="1" t="s">
        <v>15</v>
      </c>
    </row>
    <row r="17" spans="1:12" ht="12.75">
      <c r="A17">
        <f t="shared" si="3"/>
        <v>165</v>
      </c>
      <c r="B17">
        <f t="shared" si="0"/>
        <v>2.8797932657906435</v>
      </c>
      <c r="C17">
        <f t="shared" si="1"/>
        <v>-11.591109915468818</v>
      </c>
      <c r="D17">
        <f t="shared" si="2"/>
        <v>3.1058285412302524</v>
      </c>
      <c r="K17">
        <f>2*K16</f>
        <v>0.8378698263258646</v>
      </c>
      <c r="L17" t="s">
        <v>16</v>
      </c>
    </row>
    <row r="18" spans="1:4" ht="12.75">
      <c r="A18">
        <f t="shared" si="3"/>
        <v>170</v>
      </c>
      <c r="B18">
        <f t="shared" si="0"/>
        <v>2.96705972839036</v>
      </c>
      <c r="C18">
        <f t="shared" si="1"/>
        <v>-11.817693036146496</v>
      </c>
      <c r="D18">
        <f t="shared" si="2"/>
        <v>2.083778132003168</v>
      </c>
    </row>
    <row r="19" spans="1:4" ht="12.75">
      <c r="A19">
        <f t="shared" si="3"/>
        <v>175</v>
      </c>
      <c r="B19">
        <f t="shared" si="0"/>
        <v>3.0543261909900767</v>
      </c>
      <c r="C19">
        <f t="shared" si="1"/>
        <v>-11.954336377100947</v>
      </c>
      <c r="D19">
        <f t="shared" si="2"/>
        <v>1.0458689129718983</v>
      </c>
    </row>
    <row r="20" spans="1:4" ht="12.75">
      <c r="A20">
        <f t="shared" si="3"/>
        <v>180</v>
      </c>
      <c r="B20">
        <f t="shared" si="0"/>
        <v>3.141592653589793</v>
      </c>
      <c r="C20">
        <f t="shared" si="1"/>
        <v>-12</v>
      </c>
      <c r="D20">
        <f t="shared" si="2"/>
        <v>1.470178145890344E-15</v>
      </c>
    </row>
    <row r="21" spans="1:4" ht="12.75">
      <c r="A21">
        <f t="shared" si="3"/>
        <v>185</v>
      </c>
      <c r="B21">
        <f t="shared" si="0"/>
        <v>3.2288591161895095</v>
      </c>
      <c r="C21">
        <f t="shared" si="1"/>
        <v>-11.954336377100947</v>
      </c>
      <c r="D21">
        <f t="shared" si="2"/>
        <v>-1.0458689129718954</v>
      </c>
    </row>
    <row r="22" spans="1:4" ht="12.75">
      <c r="A22">
        <f t="shared" si="3"/>
        <v>190</v>
      </c>
      <c r="B22">
        <f t="shared" si="0"/>
        <v>3.3161255787892263</v>
      </c>
      <c r="C22">
        <f t="shared" si="1"/>
        <v>-11.817693036146496</v>
      </c>
      <c r="D22">
        <f t="shared" si="2"/>
        <v>-2.0837781320031654</v>
      </c>
    </row>
    <row r="23" spans="1:4" ht="12.75">
      <c r="A23">
        <f t="shared" si="3"/>
        <v>195</v>
      </c>
      <c r="B23">
        <f t="shared" si="0"/>
        <v>3.4033920413889422</v>
      </c>
      <c r="C23">
        <f t="shared" si="1"/>
        <v>-11.59110991546882</v>
      </c>
      <c r="D23">
        <f t="shared" si="2"/>
        <v>-3.1058285412302444</v>
      </c>
    </row>
    <row r="24" spans="1:4" ht="12.75">
      <c r="A24">
        <f t="shared" si="3"/>
        <v>200</v>
      </c>
      <c r="B24">
        <f t="shared" si="0"/>
        <v>3.490658503988659</v>
      </c>
      <c r="C24">
        <f t="shared" si="1"/>
        <v>-11.276311449430901</v>
      </c>
      <c r="D24">
        <f t="shared" si="2"/>
        <v>-4.104241719908024</v>
      </c>
    </row>
    <row r="25" spans="1:4" ht="12.75">
      <c r="A25">
        <f t="shared" si="3"/>
        <v>205</v>
      </c>
      <c r="B25">
        <f t="shared" si="0"/>
        <v>3.5779249665883754</v>
      </c>
      <c r="C25">
        <f t="shared" si="1"/>
        <v>-10.8756934444398</v>
      </c>
      <c r="D25">
        <f t="shared" si="2"/>
        <v>-5.071419140888391</v>
      </c>
    </row>
    <row r="26" spans="1:4" ht="12.75">
      <c r="A26">
        <f t="shared" si="3"/>
        <v>210</v>
      </c>
      <c r="B26">
        <f t="shared" si="0"/>
        <v>3.6651914291880923</v>
      </c>
      <c r="C26">
        <f t="shared" si="1"/>
        <v>-10.392304845413264</v>
      </c>
      <c r="D26">
        <f t="shared" si="2"/>
        <v>-6.000000000000002</v>
      </c>
    </row>
    <row r="27" spans="1:4" ht="12.75">
      <c r="A27">
        <f t="shared" si="3"/>
        <v>215</v>
      </c>
      <c r="B27">
        <f t="shared" si="0"/>
        <v>3.752457891787808</v>
      </c>
      <c r="C27">
        <f t="shared" si="1"/>
        <v>-9.829824531467905</v>
      </c>
      <c r="D27">
        <f t="shared" si="2"/>
        <v>-6.88291723621255</v>
      </c>
    </row>
    <row r="28" spans="1:4" ht="12.75">
      <c r="A28">
        <f t="shared" si="3"/>
        <v>220</v>
      </c>
      <c r="B28">
        <f t="shared" si="0"/>
        <v>3.839724354387525</v>
      </c>
      <c r="C28">
        <f t="shared" si="1"/>
        <v>-9.192533317427737</v>
      </c>
      <c r="D28">
        <f t="shared" si="2"/>
        <v>-7.713451316238471</v>
      </c>
    </row>
    <row r="29" spans="1:4" ht="12.75">
      <c r="A29">
        <f t="shared" si="3"/>
        <v>225</v>
      </c>
      <c r="B29">
        <f t="shared" si="0"/>
        <v>3.9269908169872414</v>
      </c>
      <c r="C29">
        <f t="shared" si="1"/>
        <v>-8.485281374238571</v>
      </c>
      <c r="D29">
        <f t="shared" si="2"/>
        <v>-8.48528137423857</v>
      </c>
    </row>
    <row r="30" spans="1:4" ht="12.75">
      <c r="A30">
        <f t="shared" si="3"/>
        <v>230</v>
      </c>
      <c r="B30">
        <f t="shared" si="0"/>
        <v>4.014257279586958</v>
      </c>
      <c r="C30">
        <f t="shared" si="1"/>
        <v>-7.713451316238474</v>
      </c>
      <c r="D30">
        <f t="shared" si="2"/>
        <v>-9.192533317427735</v>
      </c>
    </row>
    <row r="31" spans="1:4" ht="12.75">
      <c r="A31">
        <f t="shared" si="3"/>
        <v>235</v>
      </c>
      <c r="B31">
        <f t="shared" si="0"/>
        <v>4.101523742186674</v>
      </c>
      <c r="C31">
        <f t="shared" si="1"/>
        <v>-6.882917236212556</v>
      </c>
      <c r="D31">
        <f t="shared" si="2"/>
        <v>-9.8298245314679</v>
      </c>
    </row>
    <row r="32" spans="1:4" ht="12.75">
      <c r="A32">
        <f t="shared" si="3"/>
        <v>240</v>
      </c>
      <c r="B32">
        <f t="shared" si="0"/>
        <v>4.1887902047863905</v>
      </c>
      <c r="C32">
        <f t="shared" si="1"/>
        <v>-6.000000000000005</v>
      </c>
      <c r="D32">
        <f t="shared" si="2"/>
        <v>-10.39230484541326</v>
      </c>
    </row>
    <row r="33" spans="1:4" ht="12.75">
      <c r="A33">
        <f t="shared" si="3"/>
        <v>245</v>
      </c>
      <c r="B33">
        <f t="shared" si="0"/>
        <v>4.276056667386108</v>
      </c>
      <c r="C33">
        <f t="shared" si="1"/>
        <v>-5.0714191408883895</v>
      </c>
      <c r="D33">
        <f t="shared" si="2"/>
        <v>-10.8756934444398</v>
      </c>
    </row>
    <row r="34" spans="1:4" ht="12.75">
      <c r="A34">
        <f t="shared" si="3"/>
        <v>250</v>
      </c>
      <c r="B34">
        <f t="shared" si="0"/>
        <v>4.363323129985823</v>
      </c>
      <c r="C34">
        <f t="shared" si="1"/>
        <v>-4.104241719908033</v>
      </c>
      <c r="D34">
        <f t="shared" si="2"/>
        <v>-11.2763114494309</v>
      </c>
    </row>
    <row r="35" spans="1:4" ht="12.75">
      <c r="A35">
        <f t="shared" si="3"/>
        <v>255</v>
      </c>
      <c r="B35">
        <f t="shared" si="0"/>
        <v>4.4505895925855405</v>
      </c>
      <c r="C35">
        <f t="shared" si="1"/>
        <v>-3.1058285412302475</v>
      </c>
      <c r="D35">
        <f t="shared" si="2"/>
        <v>-11.59110991546882</v>
      </c>
    </row>
    <row r="36" spans="1:4" ht="12.75">
      <c r="A36">
        <f t="shared" si="3"/>
        <v>260</v>
      </c>
      <c r="B36">
        <f t="shared" si="0"/>
        <v>4.537856055185257</v>
      </c>
      <c r="C36">
        <f t="shared" si="1"/>
        <v>-2.083778132003164</v>
      </c>
      <c r="D36">
        <f t="shared" si="2"/>
        <v>-11.817693036146496</v>
      </c>
    </row>
    <row r="37" spans="1:4" ht="12.75">
      <c r="A37">
        <f t="shared" si="3"/>
        <v>265</v>
      </c>
      <c r="B37">
        <f t="shared" si="0"/>
        <v>4.625122517784973</v>
      </c>
      <c r="C37">
        <f t="shared" si="1"/>
        <v>-1.045868912971899</v>
      </c>
      <c r="D37">
        <f t="shared" si="2"/>
        <v>-11.954336377100947</v>
      </c>
    </row>
    <row r="38" spans="1:4" ht="12.75">
      <c r="A38">
        <f t="shared" si="3"/>
        <v>270</v>
      </c>
      <c r="B38">
        <f t="shared" si="0"/>
        <v>4.71238898038469</v>
      </c>
      <c r="C38">
        <f t="shared" si="1"/>
        <v>-2.205267218835516E-15</v>
      </c>
      <c r="D38">
        <f t="shared" si="2"/>
        <v>-12</v>
      </c>
    </row>
    <row r="39" spans="1:4" ht="12.75">
      <c r="A39">
        <v>90</v>
      </c>
      <c r="B39">
        <f>(A39/180)*ACOS(-1)</f>
        <v>1.5707963267948966</v>
      </c>
      <c r="C39">
        <f>12*COS(B39)</f>
        <v>7.35089072945172E-16</v>
      </c>
      <c r="D39">
        <f>12*SIN(B39)</f>
        <v>12</v>
      </c>
    </row>
  </sheetData>
  <printOptions/>
  <pageMargins left="0.75" right="0.75" top="1" bottom="1" header="0.5" footer="0.5"/>
  <pageSetup orientation="portrait" paperSize="9"/>
  <ignoredErrors>
    <ignoredError sqref="L12:M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S. K. Lum</dc:creator>
  <cp:keywords/>
  <dc:description/>
  <cp:lastModifiedBy>Kenneth S. K. Lum</cp:lastModifiedBy>
  <dcterms:created xsi:type="dcterms:W3CDTF">2011-05-27T10:34:18Z</dcterms:created>
  <dcterms:modified xsi:type="dcterms:W3CDTF">2011-05-29T00:43:54Z</dcterms:modified>
  <cp:category/>
  <cp:version/>
  <cp:contentType/>
  <cp:contentStatus/>
</cp:coreProperties>
</file>