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440" windowWidth="14940" windowHeight="71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'Sheet1'!$A$2:$M$62</definedName>
    <definedName name="_xlnm.Print_Titles" localSheetId="0">'Sheet1'!$A:$A,'Sheet1'!$2:$9</definedName>
  </definedNames>
  <calcPr fullCalcOnLoad="1"/>
</workbook>
</file>

<file path=xl/sharedStrings.xml><?xml version="1.0" encoding="utf-8"?>
<sst xmlns="http://schemas.openxmlformats.org/spreadsheetml/2006/main" count="63" uniqueCount="61">
  <si>
    <t>Population Summary Report</t>
  </si>
  <si>
    <t>Population</t>
  </si>
  <si>
    <t>AmIndian</t>
  </si>
  <si>
    <t>% AmIndian</t>
  </si>
  <si>
    <t>Deviation</t>
  </si>
  <si>
    <t>18+_Pop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</si>
  <si>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</si>
  <si>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</si>
  <si>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</si>
  <si>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</si>
  <si>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</si>
  <si>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</si>
  <si>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</si>
  <si>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</si>
  <si>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</si>
  <si>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</si>
  <si>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</si>
  <si>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</si>
  <si>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</si>
  <si>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</si>
  <si>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</si>
  <si>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</si>
  <si>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</si>
  <si>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</si>
  <si>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</si>
  <si>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</si>
  <si>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</si>
  <si>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</si>
  <si>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</si>
  <si>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</si>
  <si>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</si>
  <si>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</si>
  <si>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29</t>
  </si>
  <si>
    <t>30</t>
  </si>
  <si>
    <t>31</t>
  </si>
  <si>
    <t>32</t>
  </si>
  <si>
    <t>33</t>
  </si>
  <si>
    <t>34</t>
  </si>
  <si>
    <t>35</t>
  </si>
  <si>
    <t>Total</t>
  </si>
  <si>
    <t>% 18+_AmIndian</t>
  </si>
  <si>
    <t>District</t>
  </si>
  <si>
    <t>% Deviation</t>
  </si>
  <si>
    <t>18+_AmIndian</t>
  </si>
  <si>
    <t>18+_DOJ_Minority</t>
  </si>
  <si>
    <t>Indian-majority districts</t>
  </si>
  <si>
    <t>%18+_DOJ_Minority</t>
  </si>
  <si>
    <t>26A</t>
  </si>
  <si>
    <t>26B</t>
  </si>
  <si>
    <t>28A</t>
  </si>
  <si>
    <t>28B</t>
  </si>
  <si>
    <t>18+_Indian (Dual-race)</t>
  </si>
  <si>
    <t>%18+_Indian(Dual-race)</t>
  </si>
  <si>
    <t>28 (Senate only)</t>
  </si>
  <si>
    <t>26 (Senate Only)</t>
  </si>
  <si>
    <t>18+_DOJMinority</t>
  </si>
  <si>
    <t>9/26 Draft Plan -- South Dakota Legislature</t>
  </si>
  <si>
    <t xml:space="preserve">The DOJ minority population figures include persons who identified themselves  as  (1) a single-race minority, (2) white plus one other race, (3) multiple-race (where more than one  minority race is listed), or (4) Hispanic.This definition is in accordance with Department of Justice policy pursuant to Part II of OMB Bulletin 00-02. (Source:  [Federal Register: January 18, 2001 (Volume 66, Number 12)] [Notices] [Page 5411-5414]  From the Federal Register Online via GPO Access [wais.access.gpo.gov] [DOCID:fr18ja01-171] </t>
  </si>
  <si>
    <t>Dual-race Indian includes census respondents who listed themselves as American Indian plus one other race</t>
  </si>
  <si>
    <t>Web site for South Dakota redistricting maps:</t>
  </si>
  <si>
    <t>http://members.tripod.com/fairplan2000/SouthDakota/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</si>
</sst>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.1"/>
      <color indexed="8"/>
      <name val="Times New Roman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10" fontId="4" fillId="0" borderId="0" xfId="21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21" applyNumberFormat="1" applyFont="1" applyFill="1" applyAlignment="1">
      <alignment horizontal="left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0" fontId="5" fillId="0" borderId="0" xfId="21" applyNumberFormat="1" applyFont="1" applyFill="1" applyAlignment="1">
      <alignment/>
    </xf>
    <xf numFmtId="0" fontId="5" fillId="0" borderId="0" xfId="21" applyNumberFormat="1" applyFont="1" applyFill="1" applyAlignment="1">
      <alignment/>
    </xf>
    <xf numFmtId="1" fontId="5" fillId="0" borderId="0" xfId="21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4" fillId="0" borderId="0" xfId="21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0" fontId="0" fillId="0" borderId="0" xfId="21" applyNumberFormat="1" applyFont="1" applyFill="1" applyAlignment="1">
      <alignment/>
    </xf>
    <xf numFmtId="1" fontId="0" fillId="0" borderId="0" xfId="21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0" fontId="0" fillId="0" borderId="0" xfId="21" applyNumberFormat="1" applyFont="1" applyFill="1" applyAlignment="1">
      <alignment horizontal="right"/>
    </xf>
    <xf numFmtId="1" fontId="0" fillId="0" borderId="0" xfId="21" applyNumberFormat="1" applyFont="1" applyFill="1" applyAlignment="1">
      <alignment horizontal="right"/>
    </xf>
    <xf numFmtId="10" fontId="0" fillId="0" borderId="0" xfId="21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" fontId="0" fillId="2" borderId="0" xfId="21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10" fontId="0" fillId="2" borderId="0" xfId="21" applyNumberFormat="1" applyFont="1" applyFill="1" applyAlignment="1">
      <alignment horizontal="right"/>
    </xf>
    <xf numFmtId="1" fontId="0" fillId="2" borderId="0" xfId="21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8" fontId="0" fillId="0" borderId="0" xfId="21" applyNumberFormat="1" applyFont="1" applyFill="1" applyAlignment="1">
      <alignment/>
    </xf>
    <xf numFmtId="10" fontId="0" fillId="0" borderId="0" xfId="21" applyNumberFormat="1" applyFont="1" applyFill="1" applyAlignment="1">
      <alignment/>
    </xf>
    <xf numFmtId="10" fontId="0" fillId="2" borderId="0" xfId="21" applyNumberFormat="1" applyFont="1" applyFill="1" applyAlignment="1">
      <alignment/>
    </xf>
    <xf numFmtId="168" fontId="0" fillId="2" borderId="0" xfId="21" applyNumberFormat="1" applyFont="1" applyFill="1" applyAlignment="1">
      <alignment/>
    </xf>
    <xf numFmtId="0" fontId="4" fillId="0" borderId="0" xfId="0" applyFont="1" applyAlignment="1">
      <alignment/>
    </xf>
    <xf numFmtId="10" fontId="4" fillId="0" borderId="0" xfId="21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0" borderId="0" xfId="21" applyNumberFormat="1" applyFont="1" applyFill="1" applyAlignment="1">
      <alignment horizontal="right"/>
    </xf>
    <xf numFmtId="0" fontId="1" fillId="0" borderId="0" xfId="20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1" fontId="7" fillId="0" borderId="0" xfId="21" applyNumberFormat="1" applyFont="1" applyFill="1" applyBorder="1" applyAlignment="1">
      <alignment horizontal="left" wrapText="1"/>
    </xf>
    <xf numFmtId="0" fontId="7" fillId="0" borderId="0" xfId="0" applyFont="1" applyAlignment="1">
      <alignment/>
    </xf>
    <xf numFmtId="1" fontId="0" fillId="2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mbers.tripod.com/fairplan2000/SouthDakot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140625" style="27" customWidth="1"/>
    <col min="2" max="2" width="9.7109375" style="28" customWidth="1"/>
    <col min="3" max="3" width="9.00390625" style="26" customWidth="1"/>
    <col min="4" max="4" width="9.421875" style="30" customWidth="1"/>
    <col min="5" max="5" width="9.140625" style="23" customWidth="1"/>
    <col min="6" max="6" width="10.421875" style="23" customWidth="1"/>
    <col min="7" max="7" width="9.28125" style="30" customWidth="1"/>
    <col min="8" max="8" width="11.7109375" style="23" customWidth="1"/>
    <col min="9" max="9" width="13.421875" style="30" customWidth="1"/>
    <col min="10" max="10" width="10.421875" style="26" customWidth="1"/>
    <col min="11" max="11" width="10.57421875" style="26" customWidth="1"/>
    <col min="12" max="12" width="8.7109375" style="26" customWidth="1"/>
    <col min="13" max="13" width="8.8515625" style="26" customWidth="1"/>
    <col min="14" max="16384" width="9.140625" style="26" customWidth="1"/>
  </cols>
  <sheetData>
    <row r="2" spans="1:9" ht="20.25">
      <c r="A2" s="22"/>
      <c r="B2" s="22"/>
      <c r="C2" s="10"/>
      <c r="D2" s="10" t="s">
        <v>0</v>
      </c>
      <c r="E2" s="26"/>
      <c r="F2" s="11"/>
      <c r="G2" s="21"/>
      <c r="H2" s="24"/>
      <c r="I2" s="25"/>
    </row>
    <row r="3" spans="4:9" ht="15.75">
      <c r="D3" s="26"/>
      <c r="E3" s="26"/>
      <c r="F3" s="42" t="s">
        <v>56</v>
      </c>
      <c r="G3" s="12"/>
      <c r="H3" s="24"/>
      <c r="I3" s="25"/>
    </row>
    <row r="4" spans="4:9" ht="15.75">
      <c r="D4" s="26"/>
      <c r="E4" s="26"/>
      <c r="F4" s="42"/>
      <c r="G4" s="12"/>
      <c r="H4" s="24"/>
      <c r="I4" s="25"/>
    </row>
    <row r="5" spans="4:9" ht="15.75">
      <c r="D5" s="3" t="s">
        <v>59</v>
      </c>
      <c r="E5" s="26"/>
      <c r="F5" s="26"/>
      <c r="G5" s="42"/>
      <c r="H5" s="12"/>
      <c r="I5" s="24"/>
    </row>
    <row r="6" spans="4:9" ht="15.75">
      <c r="D6" s="59" t="s">
        <v>60</v>
      </c>
      <c r="E6" s="26"/>
      <c r="F6" s="26"/>
      <c r="G6" s="42"/>
      <c r="H6" s="12"/>
      <c r="I6" s="24"/>
    </row>
    <row r="7" spans="4:9" ht="15.75">
      <c r="D7" s="26"/>
      <c r="E7" s="26"/>
      <c r="F7" s="42"/>
      <c r="G7" s="12"/>
      <c r="H7" s="24"/>
      <c r="I7" s="25"/>
    </row>
    <row r="8" spans="1:13" s="20" customFormat="1" ht="11.25" customHeight="1">
      <c r="A8" s="13"/>
      <c r="B8" s="14"/>
      <c r="C8" s="15"/>
      <c r="D8" s="16"/>
      <c r="E8" s="17"/>
      <c r="F8" s="18"/>
      <c r="G8" s="16"/>
      <c r="H8" s="18"/>
      <c r="I8" s="19"/>
      <c r="J8" s="61" t="s">
        <v>51</v>
      </c>
      <c r="K8" s="61" t="s">
        <v>52</v>
      </c>
      <c r="L8" s="61" t="s">
        <v>44</v>
      </c>
      <c r="M8" s="61" t="s">
        <v>46</v>
      </c>
    </row>
    <row r="9" spans="1:13" s="20" customFormat="1" ht="12" customHeight="1">
      <c r="A9" s="13" t="s">
        <v>41</v>
      </c>
      <c r="B9" s="14" t="s">
        <v>1</v>
      </c>
      <c r="C9" s="15" t="s">
        <v>4</v>
      </c>
      <c r="D9" s="16" t="s">
        <v>42</v>
      </c>
      <c r="E9" s="17" t="s">
        <v>2</v>
      </c>
      <c r="F9" s="18" t="s">
        <v>3</v>
      </c>
      <c r="G9" s="16" t="s">
        <v>5</v>
      </c>
      <c r="H9" s="18" t="s">
        <v>43</v>
      </c>
      <c r="I9" s="19" t="s">
        <v>40</v>
      </c>
      <c r="J9" s="61"/>
      <c r="K9" s="61"/>
      <c r="L9" s="61" t="s">
        <v>55</v>
      </c>
      <c r="M9" s="61" t="s">
        <v>55</v>
      </c>
    </row>
    <row r="10" spans="1:13" s="37" customFormat="1" ht="12.75">
      <c r="A10" s="31" t="s">
        <v>6</v>
      </c>
      <c r="B10" s="32">
        <v>22302</v>
      </c>
      <c r="C10" s="33">
        <v>735</v>
      </c>
      <c r="D10" s="35">
        <v>0.034079844206426485</v>
      </c>
      <c r="E10" s="33">
        <v>3740</v>
      </c>
      <c r="F10" s="34">
        <v>0.1676979643081338</v>
      </c>
      <c r="G10" s="36">
        <v>15990</v>
      </c>
      <c r="H10" s="36">
        <v>2166</v>
      </c>
      <c r="I10" s="34">
        <v>0.13545966228893058</v>
      </c>
      <c r="J10" s="36">
        <v>2193</v>
      </c>
      <c r="K10" s="34">
        <v>0.1371482176360225</v>
      </c>
      <c r="L10" s="37">
        <v>2276</v>
      </c>
      <c r="M10" s="34">
        <v>0.14233896185115696</v>
      </c>
    </row>
    <row r="11" spans="1:13" s="37" customFormat="1" ht="12.75">
      <c r="A11" s="31" t="s">
        <v>7</v>
      </c>
      <c r="B11" s="32">
        <v>21073</v>
      </c>
      <c r="C11" s="33">
        <v>-494</v>
      </c>
      <c r="D11" s="35">
        <v>-0.022905364677516575</v>
      </c>
      <c r="E11" s="33">
        <v>457</v>
      </c>
      <c r="F11" s="34">
        <v>0.02168651829355099</v>
      </c>
      <c r="G11" s="36">
        <v>15919</v>
      </c>
      <c r="H11" s="36">
        <v>315</v>
      </c>
      <c r="I11" s="34">
        <v>0.019787675105220177</v>
      </c>
      <c r="J11" s="36">
        <v>321</v>
      </c>
      <c r="K11" s="34">
        <v>0.020164583202462467</v>
      </c>
      <c r="L11" s="37">
        <v>512</v>
      </c>
      <c r="M11" s="34">
        <v>0.032162824298008666</v>
      </c>
    </row>
    <row r="12" spans="1:13" s="37" customFormat="1" ht="12.75">
      <c r="A12" s="31" t="s">
        <v>8</v>
      </c>
      <c r="B12" s="32">
        <v>21527</v>
      </c>
      <c r="C12" s="33">
        <v>-40</v>
      </c>
      <c r="D12" s="35">
        <v>-0.0018546853989891965</v>
      </c>
      <c r="E12" s="33">
        <v>542</v>
      </c>
      <c r="F12" s="34">
        <v>0.025177683838899987</v>
      </c>
      <c r="G12" s="36">
        <v>16504</v>
      </c>
      <c r="H12" s="36">
        <v>372</v>
      </c>
      <c r="I12" s="34">
        <v>0.022539990305380515</v>
      </c>
      <c r="J12" s="36">
        <v>376</v>
      </c>
      <c r="K12" s="34">
        <v>0.022782355792535142</v>
      </c>
      <c r="L12" s="37">
        <v>585</v>
      </c>
      <c r="M12" s="34">
        <v>0.035445952496364515</v>
      </c>
    </row>
    <row r="13" spans="1:13" s="37" customFormat="1" ht="12.75">
      <c r="A13" s="31" t="s">
        <v>9</v>
      </c>
      <c r="B13" s="32">
        <v>20929</v>
      </c>
      <c r="C13" s="33">
        <v>-638</v>
      </c>
      <c r="D13" s="35">
        <v>-0.029582232113877685</v>
      </c>
      <c r="E13" s="33">
        <v>111</v>
      </c>
      <c r="F13" s="34">
        <v>0.00530364565913326</v>
      </c>
      <c r="G13" s="36">
        <v>15307</v>
      </c>
      <c r="H13" s="36">
        <v>93</v>
      </c>
      <c r="I13" s="34">
        <v>0.006075651662638008</v>
      </c>
      <c r="J13" s="36">
        <v>94</v>
      </c>
      <c r="K13" s="34">
        <v>0.00614098125040831</v>
      </c>
      <c r="L13" s="37">
        <v>241</v>
      </c>
      <c r="M13" s="34">
        <v>0.015744430652642583</v>
      </c>
    </row>
    <row r="14" spans="1:13" s="9" customFormat="1" ht="12.75">
      <c r="A14" s="31" t="s">
        <v>10</v>
      </c>
      <c r="B14" s="32">
        <v>22526</v>
      </c>
      <c r="C14" s="33">
        <v>959</v>
      </c>
      <c r="D14" s="35">
        <v>0.04446608244076598</v>
      </c>
      <c r="E14" s="33">
        <v>349</v>
      </c>
      <c r="F14" s="34">
        <v>0.01549320784870816</v>
      </c>
      <c r="G14" s="36">
        <v>16585</v>
      </c>
      <c r="H14" s="36">
        <v>257</v>
      </c>
      <c r="I14" s="34">
        <v>0.015495930057280675</v>
      </c>
      <c r="J14" s="36">
        <v>266</v>
      </c>
      <c r="K14" s="34">
        <v>0.016038589086523967</v>
      </c>
      <c r="L14" s="9">
        <v>548</v>
      </c>
      <c r="M14" s="34">
        <v>0.03304190533614712</v>
      </c>
    </row>
    <row r="15" spans="1:13" s="9" customFormat="1" ht="12.75">
      <c r="A15" s="31" t="s">
        <v>11</v>
      </c>
      <c r="B15" s="29">
        <v>22091</v>
      </c>
      <c r="C15" s="24">
        <v>524</v>
      </c>
      <c r="D15" s="38">
        <v>0.024296378726758473</v>
      </c>
      <c r="E15" s="24">
        <v>136</v>
      </c>
      <c r="F15" s="23">
        <v>0.006156353266035942</v>
      </c>
      <c r="G15" s="39">
        <v>16171</v>
      </c>
      <c r="H15" s="39">
        <v>107</v>
      </c>
      <c r="I15" s="23">
        <v>0.006616783130294972</v>
      </c>
      <c r="J15" s="39">
        <v>112</v>
      </c>
      <c r="K15" s="23">
        <v>0.006925978603673243</v>
      </c>
      <c r="L15" s="9">
        <v>294</v>
      </c>
      <c r="M15" s="23">
        <v>0.01818069383464226</v>
      </c>
    </row>
    <row r="16" spans="1:13" ht="12.75">
      <c r="A16" s="31" t="s">
        <v>12</v>
      </c>
      <c r="B16" s="29">
        <v>21459</v>
      </c>
      <c r="C16" s="24">
        <v>-108</v>
      </c>
      <c r="D16" s="38">
        <v>-0.005007650577270831</v>
      </c>
      <c r="E16" s="24">
        <v>207</v>
      </c>
      <c r="F16" s="23">
        <v>0.00964630225080386</v>
      </c>
      <c r="G16" s="39">
        <v>17436</v>
      </c>
      <c r="H16" s="39">
        <v>154</v>
      </c>
      <c r="I16" s="23">
        <v>0.008832300986464786</v>
      </c>
      <c r="J16" s="39">
        <v>166</v>
      </c>
      <c r="K16" s="23">
        <v>0.00952053223216334</v>
      </c>
      <c r="L16" s="26">
        <v>661</v>
      </c>
      <c r="M16" s="23">
        <v>0.03791007111722872</v>
      </c>
    </row>
    <row r="17" spans="1:13" ht="12.75">
      <c r="A17" s="31" t="s">
        <v>13</v>
      </c>
      <c r="B17" s="29">
        <v>20920</v>
      </c>
      <c r="C17" s="24">
        <v>-647</v>
      </c>
      <c r="D17" s="38">
        <v>-0.029999536328650253</v>
      </c>
      <c r="E17" s="24">
        <v>860</v>
      </c>
      <c r="F17" s="23">
        <v>0.04110898661567878</v>
      </c>
      <c r="G17" s="39">
        <v>15524</v>
      </c>
      <c r="H17" s="39">
        <v>571</v>
      </c>
      <c r="I17" s="23">
        <v>0.036781757279051794</v>
      </c>
      <c r="J17" s="39">
        <v>578</v>
      </c>
      <c r="K17" s="23">
        <v>0.0372326719917547</v>
      </c>
      <c r="L17" s="26">
        <v>778</v>
      </c>
      <c r="M17" s="23">
        <v>0.05011594949755218</v>
      </c>
    </row>
    <row r="18" spans="1:13" ht="12.75">
      <c r="A18" s="31" t="s">
        <v>14</v>
      </c>
      <c r="B18" s="29">
        <v>20520</v>
      </c>
      <c r="C18" s="24">
        <v>-1047</v>
      </c>
      <c r="D18" s="38">
        <v>-0.048546390318542215</v>
      </c>
      <c r="E18" s="24">
        <v>140</v>
      </c>
      <c r="F18" s="23">
        <v>0.00682261208576998</v>
      </c>
      <c r="G18" s="39">
        <v>14401</v>
      </c>
      <c r="H18" s="39">
        <v>98</v>
      </c>
      <c r="I18" s="23">
        <v>0.006805082980348587</v>
      </c>
      <c r="J18" s="39">
        <v>98</v>
      </c>
      <c r="K18" s="23">
        <v>0.006805082980348587</v>
      </c>
      <c r="L18" s="26">
        <v>198</v>
      </c>
      <c r="M18" s="23">
        <v>0.013749045205194084</v>
      </c>
    </row>
    <row r="19" spans="1:13" ht="12.75">
      <c r="A19" s="60" t="s">
        <v>15</v>
      </c>
      <c r="B19" s="29">
        <v>20552</v>
      </c>
      <c r="C19" s="24">
        <v>-1015</v>
      </c>
      <c r="D19" s="38">
        <v>-0.04706264199935086</v>
      </c>
      <c r="E19" s="24">
        <v>194</v>
      </c>
      <c r="F19" s="23">
        <v>0.009439470611132737</v>
      </c>
      <c r="G19" s="39">
        <v>14080</v>
      </c>
      <c r="H19" s="39">
        <v>120</v>
      </c>
      <c r="I19" s="23">
        <v>0.008522727272727272</v>
      </c>
      <c r="J19" s="39">
        <v>125</v>
      </c>
      <c r="K19" s="23">
        <v>0.00887784090909091</v>
      </c>
      <c r="L19" s="26">
        <v>738</v>
      </c>
      <c r="M19" s="23">
        <v>0.052414772727272727</v>
      </c>
    </row>
    <row r="20" spans="1:13" s="9" customFormat="1" ht="12.75">
      <c r="A20" s="31" t="s">
        <v>16</v>
      </c>
      <c r="B20" s="4">
        <v>21599</v>
      </c>
      <c r="C20" s="5">
        <v>32</v>
      </c>
      <c r="D20" s="7">
        <v>0.0014837483191913572</v>
      </c>
      <c r="E20" s="5">
        <v>203</v>
      </c>
      <c r="F20" s="6">
        <v>0.009398583267743878</v>
      </c>
      <c r="G20" s="8">
        <v>15731</v>
      </c>
      <c r="H20" s="8">
        <v>164</v>
      </c>
      <c r="I20" s="6">
        <v>0.010425274934842032</v>
      </c>
      <c r="J20" s="8">
        <v>175</v>
      </c>
      <c r="K20" s="6">
        <v>0.01112453118047168</v>
      </c>
      <c r="L20" s="9">
        <v>642</v>
      </c>
      <c r="M20" s="6">
        <v>0.04081113724493039</v>
      </c>
    </row>
    <row r="21" spans="1:13" s="9" customFormat="1" ht="12.75">
      <c r="A21" s="31" t="s">
        <v>17</v>
      </c>
      <c r="B21" s="4">
        <v>21001</v>
      </c>
      <c r="C21" s="5">
        <v>-566</v>
      </c>
      <c r="D21" s="7">
        <v>-0.02624379839569713</v>
      </c>
      <c r="E21" s="5">
        <v>511</v>
      </c>
      <c r="F21" s="6">
        <v>0.024332174658349602</v>
      </c>
      <c r="G21" s="8">
        <v>16861</v>
      </c>
      <c r="H21" s="8">
        <v>327</v>
      </c>
      <c r="I21" s="6">
        <v>0.01939386750489295</v>
      </c>
      <c r="J21" s="8">
        <v>341</v>
      </c>
      <c r="K21" s="6">
        <v>0.020224185991340963</v>
      </c>
      <c r="L21" s="9">
        <v>1199</v>
      </c>
      <c r="M21" s="6">
        <v>0.0711108475179408</v>
      </c>
    </row>
    <row r="22" spans="1:13" ht="12.75">
      <c r="A22" s="31" t="s">
        <v>18</v>
      </c>
      <c r="B22" s="29">
        <v>21948</v>
      </c>
      <c r="C22" s="24">
        <v>381</v>
      </c>
      <c r="D22" s="38">
        <v>0.017665878425372095</v>
      </c>
      <c r="E22" s="24">
        <v>312</v>
      </c>
      <c r="F22" s="23">
        <v>0.014215418261344996</v>
      </c>
      <c r="G22" s="39">
        <v>17369</v>
      </c>
      <c r="H22" s="39">
        <v>231</v>
      </c>
      <c r="I22" s="23">
        <v>0.013299556681443952</v>
      </c>
      <c r="J22" s="39">
        <v>238</v>
      </c>
      <c r="K22" s="23">
        <v>0.013702573550578617</v>
      </c>
      <c r="L22" s="26">
        <v>878</v>
      </c>
      <c r="M22" s="23">
        <v>0.05054983015717658</v>
      </c>
    </row>
    <row r="23" spans="1:13" ht="12.75">
      <c r="A23" s="31" t="s">
        <v>19</v>
      </c>
      <c r="B23" s="29">
        <v>21548</v>
      </c>
      <c r="C23" s="24">
        <v>-19</v>
      </c>
      <c r="D23" s="38">
        <v>-0.0008809755645198683</v>
      </c>
      <c r="E23" s="24">
        <v>155</v>
      </c>
      <c r="F23" s="23">
        <v>0.007193242992389085</v>
      </c>
      <c r="G23" s="39">
        <v>15104</v>
      </c>
      <c r="H23" s="39">
        <v>142</v>
      </c>
      <c r="I23" s="23">
        <v>0.009401483050847457</v>
      </c>
      <c r="J23" s="39">
        <v>150</v>
      </c>
      <c r="K23" s="23">
        <v>0.00993114406779661</v>
      </c>
      <c r="L23" s="26">
        <v>701</v>
      </c>
      <c r="M23" s="23">
        <v>0.04641154661016949</v>
      </c>
    </row>
    <row r="24" spans="1:13" ht="12.75">
      <c r="A24" s="31" t="s">
        <v>20</v>
      </c>
      <c r="B24" s="29">
        <v>21314</v>
      </c>
      <c r="C24" s="24">
        <v>-253</v>
      </c>
      <c r="D24" s="38">
        <v>-0.011730885148606667</v>
      </c>
      <c r="E24" s="24">
        <v>1234</v>
      </c>
      <c r="F24" s="23">
        <v>0.057896218447968474</v>
      </c>
      <c r="G24" s="39">
        <v>16236</v>
      </c>
      <c r="H24" s="39">
        <v>907</v>
      </c>
      <c r="I24" s="23">
        <v>0.05586351318058635</v>
      </c>
      <c r="J24" s="39">
        <v>927</v>
      </c>
      <c r="K24" s="23">
        <v>0.05709534368070954</v>
      </c>
      <c r="L24" s="26">
        <v>2516</v>
      </c>
      <c r="M24" s="23">
        <v>0.15496427691549644</v>
      </c>
    </row>
    <row r="25" spans="1:13" ht="12.75">
      <c r="A25" s="31" t="s">
        <v>21</v>
      </c>
      <c r="B25" s="29">
        <v>21930</v>
      </c>
      <c r="C25" s="24">
        <v>363</v>
      </c>
      <c r="D25" s="38">
        <v>0.01683126999582696</v>
      </c>
      <c r="E25" s="24">
        <v>101</v>
      </c>
      <c r="F25" s="23">
        <v>0.004605563155494756</v>
      </c>
      <c r="G25" s="39">
        <v>15943</v>
      </c>
      <c r="H25" s="39">
        <v>82</v>
      </c>
      <c r="I25" s="23">
        <v>0.005143323088502791</v>
      </c>
      <c r="J25" s="39">
        <v>86</v>
      </c>
      <c r="K25" s="23">
        <v>0.005394216897698049</v>
      </c>
      <c r="L25" s="26">
        <v>381</v>
      </c>
      <c r="M25" s="23">
        <v>0.023897635325848335</v>
      </c>
    </row>
    <row r="26" spans="1:13" ht="12.75">
      <c r="A26" s="31" t="s">
        <v>22</v>
      </c>
      <c r="B26" s="29">
        <v>20609</v>
      </c>
      <c r="C26" s="24">
        <v>-958</v>
      </c>
      <c r="D26" s="38">
        <v>-0.04441971530579125</v>
      </c>
      <c r="E26" s="24">
        <v>375</v>
      </c>
      <c r="F26" s="23">
        <v>0.018195933815323403</v>
      </c>
      <c r="G26" s="39">
        <v>16244</v>
      </c>
      <c r="H26" s="39">
        <v>283</v>
      </c>
      <c r="I26" s="23">
        <v>0.017421817286382663</v>
      </c>
      <c r="J26" s="39">
        <v>292</v>
      </c>
      <c r="K26" s="23">
        <v>0.01797586801280473</v>
      </c>
      <c r="L26" s="26">
        <v>756</v>
      </c>
      <c r="M26" s="23">
        <v>0.046540261019453334</v>
      </c>
    </row>
    <row r="27" spans="1:13" ht="12.75">
      <c r="A27" s="31" t="s">
        <v>23</v>
      </c>
      <c r="B27" s="29">
        <v>20994</v>
      </c>
      <c r="C27" s="24">
        <v>-573</v>
      </c>
      <c r="D27" s="38">
        <v>-0.02656836834052024</v>
      </c>
      <c r="E27" s="24">
        <v>352</v>
      </c>
      <c r="F27" s="23">
        <v>0.016766695246260836</v>
      </c>
      <c r="G27" s="39">
        <v>15610</v>
      </c>
      <c r="H27" s="39">
        <v>279</v>
      </c>
      <c r="I27" s="23">
        <v>0.017873158231902626</v>
      </c>
      <c r="J27" s="39">
        <v>300</v>
      </c>
      <c r="K27" s="23">
        <v>0.019218449711723255</v>
      </c>
      <c r="L27" s="26">
        <v>908</v>
      </c>
      <c r="M27" s="23">
        <v>0.058167841127482384</v>
      </c>
    </row>
    <row r="28" spans="1:13" ht="12.75">
      <c r="A28" s="31" t="s">
        <v>24</v>
      </c>
      <c r="B28" s="29">
        <v>22431</v>
      </c>
      <c r="C28" s="24">
        <v>864</v>
      </c>
      <c r="D28" s="38">
        <v>0.040061204618166646</v>
      </c>
      <c r="E28" s="24">
        <v>307</v>
      </c>
      <c r="F28" s="23">
        <v>0.013686416120547457</v>
      </c>
      <c r="G28" s="39">
        <v>16705</v>
      </c>
      <c r="H28" s="39">
        <v>212</v>
      </c>
      <c r="I28" s="23">
        <v>0.012690811134390901</v>
      </c>
      <c r="J28" s="39">
        <v>212</v>
      </c>
      <c r="K28" s="23">
        <v>0.012690811134390901</v>
      </c>
      <c r="L28" s="26">
        <v>325</v>
      </c>
      <c r="M28" s="23">
        <v>0.019455252918287938</v>
      </c>
    </row>
    <row r="29" spans="1:13" ht="12.75">
      <c r="A29" s="31" t="s">
        <v>25</v>
      </c>
      <c r="B29" s="29">
        <v>21716</v>
      </c>
      <c r="C29" s="24">
        <v>149</v>
      </c>
      <c r="D29" s="38">
        <v>0.006908703111234757</v>
      </c>
      <c r="E29" s="24">
        <v>372</v>
      </c>
      <c r="F29" s="23">
        <v>0.01713022656106097</v>
      </c>
      <c r="G29" s="39">
        <v>16227</v>
      </c>
      <c r="H29" s="39">
        <v>228</v>
      </c>
      <c r="I29" s="23">
        <v>0.014050656313551489</v>
      </c>
      <c r="J29" s="39">
        <v>235</v>
      </c>
      <c r="K29" s="23">
        <v>0.014482036112651753</v>
      </c>
      <c r="L29" s="26">
        <v>443</v>
      </c>
      <c r="M29" s="23">
        <v>0.0273001787144882</v>
      </c>
    </row>
    <row r="30" spans="1:13" ht="12.75">
      <c r="A30" s="31" t="s">
        <v>26</v>
      </c>
      <c r="B30" s="29">
        <v>20863</v>
      </c>
      <c r="C30" s="24">
        <v>-704</v>
      </c>
      <c r="D30" s="38">
        <v>-0.032642463022209856</v>
      </c>
      <c r="E30" s="24">
        <v>102</v>
      </c>
      <c r="F30" s="23">
        <v>0.004889038009873939</v>
      </c>
      <c r="G30" s="39">
        <v>14516</v>
      </c>
      <c r="H30" s="39">
        <v>72</v>
      </c>
      <c r="I30" s="23">
        <v>0.004960044089280794</v>
      </c>
      <c r="J30" s="39">
        <v>79</v>
      </c>
      <c r="K30" s="23">
        <v>0.005442270597960871</v>
      </c>
      <c r="L30" s="26">
        <v>316</v>
      </c>
      <c r="M30" s="23">
        <v>0.021769082391843483</v>
      </c>
    </row>
    <row r="31" spans="1:13" ht="12.75">
      <c r="A31" s="31" t="s">
        <v>27</v>
      </c>
      <c r="B31" s="29">
        <v>22153</v>
      </c>
      <c r="C31" s="24">
        <v>586</v>
      </c>
      <c r="D31" s="38">
        <v>0.02717114109519173</v>
      </c>
      <c r="E31" s="24">
        <v>290</v>
      </c>
      <c r="F31" s="23">
        <v>0.013090777772762154</v>
      </c>
      <c r="G31" s="39">
        <v>16734</v>
      </c>
      <c r="H31" s="39">
        <v>192</v>
      </c>
      <c r="I31" s="23">
        <v>0.011473646468268197</v>
      </c>
      <c r="J31" s="39">
        <v>200</v>
      </c>
      <c r="K31" s="23">
        <v>0.011951715071112704</v>
      </c>
      <c r="L31" s="26">
        <v>447</v>
      </c>
      <c r="M31" s="23">
        <v>0.026712083183936895</v>
      </c>
    </row>
    <row r="32" spans="1:13" ht="12.75">
      <c r="A32" s="31" t="s">
        <v>28</v>
      </c>
      <c r="B32" s="29">
        <v>22326</v>
      </c>
      <c r="C32" s="24">
        <v>759</v>
      </c>
      <c r="D32" s="38">
        <v>0.03519265544582</v>
      </c>
      <c r="E32" s="24">
        <v>793</v>
      </c>
      <c r="F32" s="23">
        <v>0.03551912568306011</v>
      </c>
      <c r="G32" s="39">
        <v>16780</v>
      </c>
      <c r="H32" s="39">
        <v>512</v>
      </c>
      <c r="I32" s="23">
        <v>0.030512514898688916</v>
      </c>
      <c r="J32" s="39">
        <v>519</v>
      </c>
      <c r="K32" s="23">
        <v>0.030929678188319428</v>
      </c>
      <c r="L32" s="26">
        <v>604</v>
      </c>
      <c r="M32" s="23">
        <v>0.03599523241954708</v>
      </c>
    </row>
    <row r="33" spans="1:13" ht="12.75">
      <c r="A33" s="31" t="s">
        <v>29</v>
      </c>
      <c r="B33" s="29">
        <v>21141</v>
      </c>
      <c r="C33" s="24">
        <v>-426</v>
      </c>
      <c r="D33" s="38">
        <v>-0.019752399499234942</v>
      </c>
      <c r="E33" s="24">
        <v>1440</v>
      </c>
      <c r="F33" s="23">
        <v>0.06811409110259685</v>
      </c>
      <c r="G33" s="39">
        <v>15360</v>
      </c>
      <c r="H33" s="39">
        <v>816</v>
      </c>
      <c r="I33" s="23">
        <v>0.053125</v>
      </c>
      <c r="J33" s="39">
        <v>847</v>
      </c>
      <c r="K33" s="23">
        <v>0.05514322916666667</v>
      </c>
      <c r="L33" s="26">
        <v>1054</v>
      </c>
      <c r="M33" s="23">
        <v>0.06861979166666667</v>
      </c>
    </row>
    <row r="34" spans="1:13" ht="12.75">
      <c r="A34" s="31" t="s">
        <v>30</v>
      </c>
      <c r="B34" s="29">
        <v>22025</v>
      </c>
      <c r="C34" s="24">
        <v>458</v>
      </c>
      <c r="D34" s="38">
        <v>0.0212361478184263</v>
      </c>
      <c r="E34" s="24">
        <v>3423</v>
      </c>
      <c r="F34" s="23">
        <v>0.15541430192962544</v>
      </c>
      <c r="G34" s="39">
        <v>15558</v>
      </c>
      <c r="H34" s="39">
        <v>1841</v>
      </c>
      <c r="I34" s="23">
        <v>0.11833140506491838</v>
      </c>
      <c r="J34" s="39">
        <v>1875</v>
      </c>
      <c r="K34" s="23">
        <v>0.12051677593521018</v>
      </c>
      <c r="L34" s="26">
        <v>2027</v>
      </c>
      <c r="M34" s="23">
        <v>0.13028666923769122</v>
      </c>
    </row>
    <row r="35" spans="1:13" ht="12.75">
      <c r="A35" s="43" t="s">
        <v>47</v>
      </c>
      <c r="B35" s="45">
        <v>10315</v>
      </c>
      <c r="C35" s="46">
        <v>-468.5</v>
      </c>
      <c r="D35" s="48">
        <v>-0.04344600547132193</v>
      </c>
      <c r="E35" s="46">
        <v>7687</v>
      </c>
      <c r="F35" s="47">
        <v>0.7452253999030538</v>
      </c>
      <c r="G35" s="49">
        <v>6092</v>
      </c>
      <c r="H35" s="49">
        <v>4187</v>
      </c>
      <c r="I35" s="47">
        <v>0.6872948128693368</v>
      </c>
      <c r="J35" s="49">
        <v>4253</v>
      </c>
      <c r="K35" s="47">
        <v>0.6981286933683519</v>
      </c>
      <c r="L35" s="50">
        <v>4316</v>
      </c>
      <c r="M35" s="47">
        <v>0.7084701247537755</v>
      </c>
    </row>
    <row r="36" spans="1:13" ht="12.75">
      <c r="A36" s="31" t="s">
        <v>48</v>
      </c>
      <c r="B36" s="29">
        <v>10422</v>
      </c>
      <c r="C36" s="24">
        <v>-361.5</v>
      </c>
      <c r="D36" s="38">
        <v>-0.03352343858672972</v>
      </c>
      <c r="E36" s="24">
        <v>4139</v>
      </c>
      <c r="F36" s="23">
        <v>0.3971406639800422</v>
      </c>
      <c r="G36" s="39">
        <v>7017</v>
      </c>
      <c r="H36" s="39">
        <v>2296</v>
      </c>
      <c r="I36" s="23">
        <v>0.3272053584152772</v>
      </c>
      <c r="J36" s="39">
        <v>2321</v>
      </c>
      <c r="K36" s="23">
        <v>0.3307681345304261</v>
      </c>
      <c r="L36" s="26">
        <v>2368</v>
      </c>
      <c r="M36" s="23">
        <v>0.3374661536269061</v>
      </c>
    </row>
    <row r="37" spans="1:13" ht="12.75">
      <c r="A37" s="43" t="s">
        <v>54</v>
      </c>
      <c r="B37" s="45">
        <f>SUM(B35:B36)</f>
        <v>20737</v>
      </c>
      <c r="C37" s="64">
        <f>SUM(C35:C36)</f>
        <v>-830</v>
      </c>
      <c r="D37" s="53">
        <f>(C37)/21567</f>
        <v>-0.03848472202902583</v>
      </c>
      <c r="E37" s="45">
        <f>SUM(E35:E36)</f>
        <v>11826</v>
      </c>
      <c r="F37" s="53">
        <f>SUM(F35:F36)/2</f>
        <v>0.5711830319415481</v>
      </c>
      <c r="G37" s="45">
        <f>SUM(G35:G36)</f>
        <v>13109</v>
      </c>
      <c r="H37" s="45">
        <f>SUM(H35:H36)</f>
        <v>6483</v>
      </c>
      <c r="I37" s="54">
        <f>H37/G37</f>
        <v>0.4945457319398886</v>
      </c>
      <c r="J37" s="45">
        <f>SUM(J35:J36)</f>
        <v>6574</v>
      </c>
      <c r="K37" s="54">
        <f>J37/G37</f>
        <v>0.5014875276527576</v>
      </c>
      <c r="L37" s="45">
        <f>SUM(L35:L36)</f>
        <v>6684</v>
      </c>
      <c r="M37" s="54">
        <f>L37/G37</f>
        <v>0.5098787092836983</v>
      </c>
    </row>
    <row r="38" spans="1:13" ht="12.75">
      <c r="A38" s="43" t="s">
        <v>31</v>
      </c>
      <c r="B38" s="45">
        <v>20780</v>
      </c>
      <c r="C38" s="46">
        <v>-787</v>
      </c>
      <c r="D38" s="48">
        <v>-0.03649093522511244</v>
      </c>
      <c r="E38" s="46">
        <v>15933</v>
      </c>
      <c r="F38" s="47">
        <v>0.7667468719923003</v>
      </c>
      <c r="G38" s="49">
        <v>12020</v>
      </c>
      <c r="H38" s="49">
        <v>8482</v>
      </c>
      <c r="I38" s="47">
        <v>0.705657237936772</v>
      </c>
      <c r="J38" s="49">
        <v>8584</v>
      </c>
      <c r="K38" s="47">
        <v>0.7141430948419302</v>
      </c>
      <c r="L38" s="50">
        <v>8665</v>
      </c>
      <c r="M38" s="47">
        <v>0.7208818635607321</v>
      </c>
    </row>
    <row r="39" spans="1:13" ht="12.75">
      <c r="A39" s="43" t="s">
        <v>49</v>
      </c>
      <c r="B39" s="45">
        <v>11267</v>
      </c>
      <c r="C39" s="46">
        <v>483.5</v>
      </c>
      <c r="D39" s="48">
        <v>0.04483701952056383</v>
      </c>
      <c r="E39" s="46">
        <v>8352</v>
      </c>
      <c r="F39" s="47">
        <v>0.7412798437916038</v>
      </c>
      <c r="G39" s="49">
        <v>6834</v>
      </c>
      <c r="H39" s="49">
        <v>4602</v>
      </c>
      <c r="I39" s="47">
        <v>0.6733977172958736</v>
      </c>
      <c r="J39" s="49">
        <v>4643</v>
      </c>
      <c r="K39" s="47">
        <v>0.6793971319871233</v>
      </c>
      <c r="L39" s="50">
        <v>4692</v>
      </c>
      <c r="M39" s="47">
        <v>0.6865671641791045</v>
      </c>
    </row>
    <row r="40" spans="1:13" ht="12.75">
      <c r="A40" s="31" t="s">
        <v>50</v>
      </c>
      <c r="B40" s="29">
        <v>11092</v>
      </c>
      <c r="C40" s="24">
        <v>308.5</v>
      </c>
      <c r="D40" s="38">
        <v>0.028608522279408355</v>
      </c>
      <c r="E40" s="24">
        <v>590</v>
      </c>
      <c r="F40" s="23">
        <v>0.05319148936170213</v>
      </c>
      <c r="G40" s="39">
        <v>8011</v>
      </c>
      <c r="H40" s="39">
        <v>373</v>
      </c>
      <c r="I40" s="23">
        <v>0.04656097865435027</v>
      </c>
      <c r="J40" s="39">
        <v>385</v>
      </c>
      <c r="K40" s="23">
        <v>0.04805891898639371</v>
      </c>
      <c r="L40" s="26">
        <v>511</v>
      </c>
      <c r="M40" s="23">
        <v>0.06378729247284984</v>
      </c>
    </row>
    <row r="41" spans="1:13" ht="12.75">
      <c r="A41" s="31" t="s">
        <v>53</v>
      </c>
      <c r="B41" s="29">
        <f>SUM(B39:B40)</f>
        <v>22359</v>
      </c>
      <c r="C41" s="29">
        <f>SUM(C39:C40)</f>
        <v>792</v>
      </c>
      <c r="D41" s="52">
        <f>(C41)/21567</f>
        <v>0.03672277089998609</v>
      </c>
      <c r="E41" s="29">
        <f>SUM(E39:E40)</f>
        <v>8942</v>
      </c>
      <c r="F41" s="52">
        <f>SUM(F39:F40)/2</f>
        <v>0.397235666576653</v>
      </c>
      <c r="G41" s="29">
        <f>SUM(G39:G40)</f>
        <v>14845</v>
      </c>
      <c r="H41" s="29">
        <f>SUM(H39:H40)</f>
        <v>4975</v>
      </c>
      <c r="I41" s="51">
        <f>H41/G41</f>
        <v>0.3351296732906703</v>
      </c>
      <c r="J41" s="29">
        <f>SUM(J39:J40)</f>
        <v>5028</v>
      </c>
      <c r="K41" s="51">
        <f>J41/G41</f>
        <v>0.3386998989558774</v>
      </c>
      <c r="L41" s="29">
        <f>SUM(L39:L40)</f>
        <v>5203</v>
      </c>
      <c r="M41" s="51">
        <f>L41/G41</f>
        <v>0.350488379925901</v>
      </c>
    </row>
    <row r="42" spans="1:13" ht="12.75">
      <c r="A42" s="31" t="s">
        <v>32</v>
      </c>
      <c r="B42" s="29">
        <v>22025</v>
      </c>
      <c r="C42" s="24">
        <v>458</v>
      </c>
      <c r="D42" s="38">
        <v>0.0212361478184263</v>
      </c>
      <c r="E42" s="24">
        <v>474</v>
      </c>
      <c r="F42" s="23">
        <v>0.02152099886492622</v>
      </c>
      <c r="G42" s="39">
        <v>16081</v>
      </c>
      <c r="H42" s="39">
        <v>427</v>
      </c>
      <c r="I42" s="23">
        <v>0.0265530750575213</v>
      </c>
      <c r="J42" s="39">
        <v>444</v>
      </c>
      <c r="K42" s="23">
        <v>0.02761022324482308</v>
      </c>
      <c r="L42" s="26">
        <v>741</v>
      </c>
      <c r="M42" s="23">
        <v>0.046079223928860144</v>
      </c>
    </row>
    <row r="43" spans="1:13" ht="12.75">
      <c r="A43" s="31" t="s">
        <v>33</v>
      </c>
      <c r="B43" s="29">
        <v>22371</v>
      </c>
      <c r="C43" s="24">
        <v>804</v>
      </c>
      <c r="D43" s="38">
        <v>0.03727917651968285</v>
      </c>
      <c r="E43" s="24">
        <v>956</v>
      </c>
      <c r="F43" s="23">
        <v>0.042733896562513966</v>
      </c>
      <c r="G43" s="39">
        <v>16902</v>
      </c>
      <c r="H43" s="39">
        <v>701</v>
      </c>
      <c r="I43" s="23">
        <v>0.04147438172997278</v>
      </c>
      <c r="J43" s="39">
        <v>719</v>
      </c>
      <c r="K43" s="23">
        <v>0.04253934445627736</v>
      </c>
      <c r="L43" s="26">
        <v>1004</v>
      </c>
      <c r="M43" s="23">
        <v>0.0594012542894332</v>
      </c>
    </row>
    <row r="44" spans="1:13" ht="12.75">
      <c r="A44" s="31" t="s">
        <v>34</v>
      </c>
      <c r="B44" s="29">
        <v>21802</v>
      </c>
      <c r="C44" s="24">
        <v>235</v>
      </c>
      <c r="D44" s="38">
        <v>0.010896276719061529</v>
      </c>
      <c r="E44" s="24">
        <v>476</v>
      </c>
      <c r="F44" s="23">
        <v>0.021832859370699936</v>
      </c>
      <c r="G44" s="39">
        <v>16757</v>
      </c>
      <c r="H44" s="39">
        <v>360</v>
      </c>
      <c r="I44" s="23">
        <v>0.02148355910962583</v>
      </c>
      <c r="J44" s="39">
        <v>379</v>
      </c>
      <c r="K44" s="23">
        <v>0.022617413618189412</v>
      </c>
      <c r="L44" s="26">
        <v>712</v>
      </c>
      <c r="M44" s="23">
        <v>0.042489705794593303</v>
      </c>
    </row>
    <row r="45" spans="1:13" ht="12.75">
      <c r="A45" s="31" t="s">
        <v>35</v>
      </c>
      <c r="B45" s="29">
        <v>21465</v>
      </c>
      <c r="C45" s="24">
        <v>-102</v>
      </c>
      <c r="D45" s="38">
        <v>-0.004729447767422451</v>
      </c>
      <c r="E45" s="24">
        <v>1610</v>
      </c>
      <c r="F45" s="23">
        <v>0.07500582343349639</v>
      </c>
      <c r="G45" s="39">
        <v>16711</v>
      </c>
      <c r="H45" s="39">
        <v>1193</v>
      </c>
      <c r="I45" s="23">
        <v>0.07139010232780803</v>
      </c>
      <c r="J45" s="39">
        <v>1244</v>
      </c>
      <c r="K45" s="23">
        <v>0.07444198432170426</v>
      </c>
      <c r="L45" s="26">
        <v>1988</v>
      </c>
      <c r="M45" s="23">
        <v>0.11896355693854348</v>
      </c>
    </row>
    <row r="46" spans="1:13" ht="12.75">
      <c r="A46" s="31" t="s">
        <v>36</v>
      </c>
      <c r="B46" s="29">
        <v>21972</v>
      </c>
      <c r="C46" s="24">
        <v>405</v>
      </c>
      <c r="D46" s="38">
        <v>0.018778689664765615</v>
      </c>
      <c r="E46" s="24">
        <v>694</v>
      </c>
      <c r="F46" s="23">
        <v>0.0315856544693246</v>
      </c>
      <c r="G46" s="39">
        <v>15114</v>
      </c>
      <c r="H46" s="39">
        <v>533</v>
      </c>
      <c r="I46" s="23">
        <v>0.035265316924705574</v>
      </c>
      <c r="J46" s="39">
        <v>569</v>
      </c>
      <c r="K46" s="23">
        <v>0.0376472145031097</v>
      </c>
      <c r="L46" s="26">
        <v>1594</v>
      </c>
      <c r="M46" s="23">
        <v>0.10546513166600503</v>
      </c>
    </row>
    <row r="47" spans="1:13" ht="12.75">
      <c r="A47" s="31" t="s">
        <v>37</v>
      </c>
      <c r="B47" s="29">
        <v>22647</v>
      </c>
      <c r="C47" s="24">
        <v>1080</v>
      </c>
      <c r="D47" s="38">
        <v>0.05007650577270831</v>
      </c>
      <c r="E47" s="24">
        <v>2142</v>
      </c>
      <c r="F47" s="23">
        <v>0.09458206384951649</v>
      </c>
      <c r="G47" s="39">
        <v>16642</v>
      </c>
      <c r="H47" s="39">
        <v>1321</v>
      </c>
      <c r="I47" s="23">
        <v>0.07937747866842927</v>
      </c>
      <c r="J47" s="39">
        <v>1394</v>
      </c>
      <c r="K47" s="23">
        <v>0.08376397067660137</v>
      </c>
      <c r="L47" s="26">
        <v>1927</v>
      </c>
      <c r="M47" s="23">
        <v>0.11579137122941954</v>
      </c>
    </row>
    <row r="48" spans="1:13" ht="12.75">
      <c r="A48" s="31" t="s">
        <v>38</v>
      </c>
      <c r="B48" s="29">
        <v>21189</v>
      </c>
      <c r="C48" s="24">
        <v>-378</v>
      </c>
      <c r="D48" s="38">
        <v>-0.017526777020447908</v>
      </c>
      <c r="E48" s="24">
        <v>2524</v>
      </c>
      <c r="F48" s="23">
        <v>0.11911841049601209</v>
      </c>
      <c r="G48" s="39">
        <v>15119</v>
      </c>
      <c r="H48" s="39">
        <v>1543</v>
      </c>
      <c r="I48" s="23">
        <v>0.10205701435280111</v>
      </c>
      <c r="J48" s="39">
        <v>1653</v>
      </c>
      <c r="K48" s="23">
        <v>0.10933262781930021</v>
      </c>
      <c r="L48" s="26">
        <v>2418</v>
      </c>
      <c r="M48" s="23">
        <v>0.15993121238177127</v>
      </c>
    </row>
    <row r="50" spans="2:13" ht="12.75">
      <c r="B50" s="29"/>
      <c r="C50" s="24"/>
      <c r="D50" s="23"/>
      <c r="E50" s="24"/>
      <c r="F50" s="38"/>
      <c r="G50" s="39"/>
      <c r="H50" s="39"/>
      <c r="I50" s="23"/>
      <c r="J50" s="39"/>
      <c r="K50" s="23"/>
      <c r="M50" s="23"/>
    </row>
    <row r="51" spans="1:13" s="3" customFormat="1" ht="12.75">
      <c r="A51" s="1" t="s">
        <v>39</v>
      </c>
      <c r="B51" s="55">
        <v>754844</v>
      </c>
      <c r="D51" s="57">
        <f>MIN(D10:D50)</f>
        <v>-0.048546390318542215</v>
      </c>
      <c r="E51" s="55">
        <v>62283</v>
      </c>
      <c r="F51" s="56">
        <v>0.082511088383825</v>
      </c>
      <c r="G51" s="55">
        <v>552195</v>
      </c>
      <c r="H51" s="55">
        <v>36559</v>
      </c>
      <c r="I51" s="56">
        <v>0.06620668423292496</v>
      </c>
      <c r="J51" s="55">
        <v>37393</v>
      </c>
      <c r="K51" s="56">
        <v>0.06771702025552567</v>
      </c>
      <c r="L51" s="55">
        <v>50964</v>
      </c>
      <c r="M51" s="56">
        <v>0.09229348328036291</v>
      </c>
    </row>
    <row r="52" spans="1:13" s="3" customFormat="1" ht="12.75">
      <c r="A52" s="1"/>
      <c r="B52" s="55"/>
      <c r="E52" s="55"/>
      <c r="F52" s="56"/>
      <c r="G52" s="55"/>
      <c r="H52" s="55"/>
      <c r="I52" s="56"/>
      <c r="J52" s="55"/>
      <c r="K52" s="56"/>
      <c r="L52" s="55"/>
      <c r="M52" s="56"/>
    </row>
    <row r="53" spans="1:6" ht="12.75">
      <c r="A53" s="1" t="s">
        <v>4</v>
      </c>
      <c r="B53" s="41"/>
      <c r="C53" s="2"/>
      <c r="D53" s="58">
        <v>0.09862289609125052</v>
      </c>
      <c r="E53" s="40"/>
      <c r="F53" s="40"/>
    </row>
    <row r="54" spans="5:6" ht="12.75">
      <c r="E54" s="40"/>
      <c r="F54" s="40"/>
    </row>
    <row r="55" spans="2:6" ht="12.75">
      <c r="B55" s="44" t="s">
        <v>45</v>
      </c>
      <c r="C55" s="50"/>
      <c r="E55" s="40"/>
      <c r="F55" s="40"/>
    </row>
    <row r="56" spans="5:6" ht="15.75" customHeight="1">
      <c r="E56" s="40"/>
      <c r="F56" s="40"/>
    </row>
    <row r="57" spans="2:6" ht="15.75" customHeight="1">
      <c r="B57" s="22" t="s">
        <v>58</v>
      </c>
      <c r="E57" s="40"/>
      <c r="F57" s="40"/>
    </row>
    <row r="58" spans="2:6" ht="15.75" customHeight="1">
      <c r="B58" s="22"/>
      <c r="E58" s="40"/>
      <c r="F58" s="40"/>
    </row>
    <row r="59" spans="2:10" ht="15.75" customHeight="1">
      <c r="B59" s="62" t="s">
        <v>57</v>
      </c>
      <c r="C59" s="62"/>
      <c r="D59" s="62"/>
      <c r="E59" s="62"/>
      <c r="F59" s="62"/>
      <c r="G59" s="62"/>
      <c r="H59" s="62"/>
      <c r="I59" s="62"/>
      <c r="J59" s="63"/>
    </row>
    <row r="60" spans="2:10" ht="15.75" customHeight="1">
      <c r="B60" s="62"/>
      <c r="C60" s="62"/>
      <c r="D60" s="62"/>
      <c r="E60" s="62"/>
      <c r="F60" s="62"/>
      <c r="G60" s="62"/>
      <c r="H60" s="62"/>
      <c r="I60" s="62"/>
      <c r="J60" s="63"/>
    </row>
    <row r="61" spans="2:10" ht="15.75" customHeight="1">
      <c r="B61" s="62"/>
      <c r="C61" s="62"/>
      <c r="D61" s="62"/>
      <c r="E61" s="62"/>
      <c r="F61" s="62"/>
      <c r="G61" s="62"/>
      <c r="H61" s="62"/>
      <c r="I61" s="62"/>
      <c r="J61" s="63"/>
    </row>
    <row r="62" spans="2:10" ht="15.75" customHeight="1">
      <c r="B62" s="62"/>
      <c r="C62" s="62"/>
      <c r="D62" s="62"/>
      <c r="E62" s="62"/>
      <c r="F62" s="62"/>
      <c r="G62" s="62"/>
      <c r="H62" s="62"/>
      <c r="I62" s="62"/>
      <c r="J62" s="63"/>
    </row>
    <row r="63" spans="2:9" ht="13.5" customHeight="1">
      <c r="B63" s="26"/>
      <c r="D63" s="26"/>
      <c r="E63" s="26"/>
      <c r="F63" s="26"/>
      <c r="G63" s="26"/>
      <c r="H63" s="26"/>
      <c r="I63" s="26"/>
    </row>
  </sheetData>
  <mergeCells count="5">
    <mergeCell ref="M8:M9"/>
    <mergeCell ref="L8:L9"/>
    <mergeCell ref="B59:J62"/>
    <mergeCell ref="J8:J9"/>
    <mergeCell ref="K8:K9"/>
  </mergeCells>
  <hyperlinks>
    <hyperlink ref="D6" r:id="rId1" display="http://members.tripod.com/fairplan2000/SouthDakota/"/>
  </hyperlinks>
  <printOptions/>
  <pageMargins left="0.27" right="0.5" top="0.5" bottom="0.5" header="0.5" footer="0.5"/>
  <pageSetup horizontalDpi="300" verticalDpi="300" orientation="landscape" scale="92" r:id="rId2"/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GeoPlan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Cooper</dc:creator>
  <cp:keywords/>
  <dc:description/>
  <cp:lastModifiedBy>Bill Cooper</cp:lastModifiedBy>
  <cp:lastPrinted>2001-09-27T15:30:30Z</cp:lastPrinted>
  <dcterms:created xsi:type="dcterms:W3CDTF">2001-05-05T04:14:02Z</dcterms:created>
  <dcterms:modified xsi:type="dcterms:W3CDTF">2001-10-06T23:03:12Z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